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4115" windowHeight="439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'Položky'!$A$1:$G$120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<sst xmlns="http://schemas.openxmlformats.org/spreadsheetml/2006/main" count="414" uniqueCount="286">
  <si>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</si>
  <si>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</si>
  <si>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</si>
  <si>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</si>
  <si>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</si>
  <si>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</si>
  <si>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</si>
  <si>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</si>
  <si>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</si>
  <si>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</si>
  <si>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</si>
  <si>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</si>
  <si>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</si>
  <si>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</si>
  <si>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</si>
  <si>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</si>
  <si>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</si>
  <si>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</si>
  <si>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</si>
  <si>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</si>
  <si>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</si>
  <si>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</si>
  <si>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</si>
  <si>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</si>
  <si>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</si>
  <si>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</si>
  <si>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</si>
  <si>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</si>
  <si>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</si>
  <si>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</si>
  <si>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</si>
  <si>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</si>
  <si>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</si>
  <si>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</si>
  <si>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</si>
  <si>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</si>
  <si>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</si>
  <si>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</si>
  <si>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</si>
  <si>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</si>
  <si>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</si>
  <si>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</si>
  <si>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</si>
  <si>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</si>
  <si>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</si>
  <si>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</si>
  <si>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</si>
  <si>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</si>
  <si>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</si>
  <si>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</si>
  <si>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</si>
  <si>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</si>
  <si>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</si>
  <si>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</si>
  <si>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</si>
  <si>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</si>
  <si>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</si>
  <si>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</si>
  <si>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</si>
  <si>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</si>
  <si>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</si>
  <si>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</si>
  <si>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</si>
  <si>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</si>
  <si>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</si>
  <si>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</si>
  <si>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</si>
  <si>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</si>
  <si>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</si>
  <si>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</si>
  <si>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</si>
  <si>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</si>
  <si>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</si>
  <si>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</si>
  <si>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</si>
  <si>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</si>
  <si>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</si>
  <si>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2014</t>
  </si>
  <si>
    <t>Psychyatrická nemocnice Brno,Černovice</t>
  </si>
  <si>
    <t>4</t>
  </si>
  <si>
    <t>Vyřešení vytápění PN-Stavební středisko</t>
  </si>
  <si>
    <t>3</t>
  </si>
  <si>
    <t>Svislé a kompletní konstrukce</t>
  </si>
  <si>
    <t>310235241RT2</t>
  </si>
  <si>
    <t>Zazdívka otvorů pl.0,0225 m2 cihlami, tl.zdi 30 cm s použitím suché maltové směsi</t>
  </si>
  <si>
    <t>kus</t>
  </si>
  <si>
    <t>310235251RT2</t>
  </si>
  <si>
    <t>Zazdívka otvorů pl.0,0225 m2 cihlami, tl.zdi 45 cm s použitím suché maltové směsi</t>
  </si>
  <si>
    <t>310238211RT1</t>
  </si>
  <si>
    <t>Zazdívka otvorů plochy do 1 m2 cihlami na MVC s použitím suché maltové směsi</t>
  </si>
  <si>
    <t>m3</t>
  </si>
  <si>
    <t>0,60*1,00*0,45</t>
  </si>
  <si>
    <t>6</t>
  </si>
  <si>
    <t>Úpravy povrchu,podlahy</t>
  </si>
  <si>
    <t>612401291RT2</t>
  </si>
  <si>
    <t>Omítka malých ploch vnitřních stěn do 0,25 m2 s použitím suché maltové směsi</t>
  </si>
  <si>
    <t>612401391RT2</t>
  </si>
  <si>
    <t>Omítka malých ploch vnitřních stěn do 1 m2 s použitím suché maltové směsi</t>
  </si>
  <si>
    <t>631311121R00</t>
  </si>
  <si>
    <t xml:space="preserve">Doplnění mazanin betonem do 1 m2, do tl. 8 cm </t>
  </si>
  <si>
    <t>96</t>
  </si>
  <si>
    <t>Bourání konstrukcí</t>
  </si>
  <si>
    <t>971033231R00</t>
  </si>
  <si>
    <t xml:space="preserve">Vybourání otv. zeď cihel. 0,0225 m2, tl. 15cm, MVC </t>
  </si>
  <si>
    <t>971033251R00</t>
  </si>
  <si>
    <t xml:space="preserve">Vybourání otv. zeď cihel. 0,0225 m2, tl. 45cm, MVC 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</si>
  <si>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</si>
  <si>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</si>
  <si>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</si>
  <si>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</si>
  <si>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</si>
  <si>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</si>
  <si>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</si>
  <si>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722182001RT1</t>
  </si>
  <si>
    <t>Montáž izolačních skruží na potrubí přímé DN 25 samolepící spoj, rychlouzávěr</t>
  </si>
  <si>
    <t>m</t>
  </si>
  <si>
    <t>722182004RT1</t>
  </si>
  <si>
    <t>Montáž izolačních skruží na potrubí přímé DN 40 samolepící spoj, rychlouzávěr</t>
  </si>
  <si>
    <t>28377107</t>
  </si>
  <si>
    <t>Izolace potrubí Mirelon PRO 22x9 mm</t>
  </si>
  <si>
    <t>28377108</t>
  </si>
  <si>
    <t>Izolace potrubí Mirelon PRO 28x9 mm</t>
  </si>
  <si>
    <t>998713201R00</t>
  </si>
  <si>
    <t xml:space="preserve">Přesun hmot pro izolace tepelné, výšky do 6 m </t>
  </si>
  <si>
    <t>721</t>
  </si>
  <si>
    <t>Vnitřní kanalizace</t>
  </si>
  <si>
    <t>721212303R00</t>
  </si>
  <si>
    <t xml:space="preserve">Vpusť prádelní s bočním odpadem z litiny D 70 </t>
  </si>
  <si>
    <t>998721101R00</t>
  </si>
  <si>
    <t xml:space="preserve">Přesun hmot pro vnitřní kanalizaci, výšky do 6 m </t>
  </si>
  <si>
    <t>722</t>
  </si>
  <si>
    <t>Vnitřní vodovod</t>
  </si>
  <si>
    <t>722130803R00</t>
  </si>
  <si>
    <t xml:space="preserve">Demontáž potrubí ocelových závitových DN 50 </t>
  </si>
  <si>
    <t>7,00+8,00*2,00</t>
  </si>
  <si>
    <t>722131932R00</t>
  </si>
  <si>
    <t xml:space="preserve">Oprava-propojení dosavadního potrubí závit. DN 20 </t>
  </si>
  <si>
    <t>722171211R00</t>
  </si>
  <si>
    <t xml:space="preserve">Potrubí z PELD, D 20/2,0 mm pro odvod kondensátu </t>
  </si>
  <si>
    <t>722172331R00</t>
  </si>
  <si>
    <t xml:space="preserve">Potrubí z PPR Instaplast, teplá, D 20/3,4 mm </t>
  </si>
  <si>
    <t>722220231U00</t>
  </si>
  <si>
    <t xml:space="preserve">Přechodka plast PPR PN20 D 20XG1/2 </t>
  </si>
  <si>
    <t>722224115U00</t>
  </si>
  <si>
    <t xml:space="preserve">Kohout plnicí/vypouštěcí G 1/2 PN10 </t>
  </si>
  <si>
    <t>733191915R00</t>
  </si>
  <si>
    <t xml:space="preserve">Zaslepení potrubí zkováním a zavařením DN 25 </t>
  </si>
  <si>
    <t>998722201R00</t>
  </si>
  <si>
    <t xml:space="preserve">Přesun hmot pro vnitřní vodovod, výšky do 6 m </t>
  </si>
  <si>
    <t>723</t>
  </si>
  <si>
    <t>Vnitřní plynovod</t>
  </si>
  <si>
    <t>723120203R00</t>
  </si>
  <si>
    <t xml:space="preserve">Potrubí ocelové závitové černé svařované DN 20 </t>
  </si>
  <si>
    <t>723120205R00</t>
  </si>
  <si>
    <t xml:space="preserve">Potrubí ocelové závitové černé svařované DN 32 </t>
  </si>
  <si>
    <t>723150367R00</t>
  </si>
  <si>
    <t xml:space="preserve">Potrubí ocel. černé svařované - chráničky D 57/2,9 </t>
  </si>
  <si>
    <t>723160205R00</t>
  </si>
  <si>
    <t xml:space="preserve">Přípojka k plynoměru, závitová bez ochozu G 5/4 </t>
  </si>
  <si>
    <t>soubor</t>
  </si>
  <si>
    <t>723160335R00</t>
  </si>
  <si>
    <t xml:space="preserve">Rozpěrka přípojky plynoměru G 5/4 </t>
  </si>
  <si>
    <t>723190111U00</t>
  </si>
  <si>
    <t xml:space="preserve">Přípoj plyn hadice G3/4x3/4 dl-40cm </t>
  </si>
  <si>
    <t>723190909R00</t>
  </si>
  <si>
    <t xml:space="preserve">Zkouška tlaková  plynového potrubí </t>
  </si>
  <si>
    <t>723234351U00</t>
  </si>
  <si>
    <t xml:space="preserve">Skříňka pro plynoměr  50/50/25 nápis DUP (HUP) </t>
  </si>
  <si>
    <t>723239102RT2</t>
  </si>
  <si>
    <t>Montáž plynovodních armatur, 2 závity, G 3/4 včetně kulového kohoutu</t>
  </si>
  <si>
    <t>723239104RT2</t>
  </si>
  <si>
    <t>Montáž plynovodních armatur, 2 závity, G 5/4 včetně kulového kohoutu</t>
  </si>
  <si>
    <t>723239212R00</t>
  </si>
  <si>
    <t xml:space="preserve">Montáž regulátoru středotl. závit. dvojitého </t>
  </si>
  <si>
    <t>723261912R00</t>
  </si>
  <si>
    <t xml:space="preserve">Montáž plynoměrů PS-2, PS-6 </t>
  </si>
  <si>
    <t>38822272</t>
  </si>
  <si>
    <t>Plynoměr membránový BK G 6 se šroubením</t>
  </si>
  <si>
    <t>42243410.M</t>
  </si>
  <si>
    <t>Regulátor tlaku plynu Francel B 10</t>
  </si>
  <si>
    <t>998723201R00</t>
  </si>
  <si>
    <t xml:space="preserve">Přesun hmot pro vnitřní plynovod, výšky do 6 m </t>
  </si>
  <si>
    <t>900      RT2</t>
  </si>
  <si>
    <t xml:space="preserve">Hzs - napojení stávjícího PSP na nový plynovod </t>
  </si>
  <si>
    <t>hod</t>
  </si>
  <si>
    <t>900    RT</t>
  </si>
  <si>
    <t xml:space="preserve">Hzs - Odvětrání a uvedení do provozu </t>
  </si>
  <si>
    <t>905      R01</t>
  </si>
  <si>
    <t xml:space="preserve">Hzs výchozí revize plynu </t>
  </si>
  <si>
    <t>725</t>
  </si>
  <si>
    <t>Zařizovací předměty</t>
  </si>
  <si>
    <t>725110811R00</t>
  </si>
  <si>
    <t xml:space="preserve">Demontáž klozetů splachovacích </t>
  </si>
  <si>
    <t>725530823R00</t>
  </si>
  <si>
    <t xml:space="preserve">Demontáž, zásobník elektrický tlakový  200 l </t>
  </si>
  <si>
    <t>998725201R00</t>
  </si>
  <si>
    <t xml:space="preserve">Přesun hmot pro zařizovací předměty, výšky do 6 m </t>
  </si>
  <si>
    <t>731</t>
  </si>
  <si>
    <t>Kotelny</t>
  </si>
  <si>
    <t>731249312R00</t>
  </si>
  <si>
    <t xml:space="preserve">Montáž závěsných kotlů turbo bez TUV, odkouření </t>
  </si>
  <si>
    <t>731249322R00</t>
  </si>
  <si>
    <t xml:space="preserve">Montáž závěsných kotlů turbo s TUV, odkouření </t>
  </si>
  <si>
    <t>731341130R00</t>
  </si>
  <si>
    <t xml:space="preserve">Hadice napouštěcí pryžové D 16/23 </t>
  </si>
  <si>
    <t>P1</t>
  </si>
  <si>
    <t xml:space="preserve">Montáž odkouření z pojízdné plošiny 2x11m </t>
  </si>
  <si>
    <t>M1</t>
  </si>
  <si>
    <t>Závěsný kondenzační kotel Baxi Luna Platinum HD 1,32 -32KW jen pro ÚT</t>
  </si>
  <si>
    <t>M2</t>
  </si>
  <si>
    <t>Závěsný kondenzační kotel Baxi Luna Platinum HD 1,33-33KW s třícestným ventilem</t>
  </si>
  <si>
    <t>M3</t>
  </si>
  <si>
    <t xml:space="preserve">Přechod odkouření z kotle na DN 80/125 </t>
  </si>
  <si>
    <t>M4</t>
  </si>
  <si>
    <t xml:space="preserve">Koaxiálníodtah spalin DN 80/125 </t>
  </si>
  <si>
    <t>M5</t>
  </si>
  <si>
    <t xml:space="preserve">Koaxiální odtah DN 80/125-koleno </t>
  </si>
  <si>
    <t>998731201R00</t>
  </si>
  <si>
    <t xml:space="preserve">Přesun hmot pro kotelny, výšky do 6 m </t>
  </si>
  <si>
    <t>732</t>
  </si>
  <si>
    <t>Strojovny</t>
  </si>
  <si>
    <t>732331512R00</t>
  </si>
  <si>
    <t xml:space="preserve">Nádoby expanzní tlak.s memb.Expansomat I, 12 l </t>
  </si>
  <si>
    <t>998732101R00</t>
  </si>
  <si>
    <t xml:space="preserve">Přesun hmot pro strojovny, výšky do 6 m </t>
  </si>
  <si>
    <t>733</t>
  </si>
  <si>
    <t>Rozvod potrubí</t>
  </si>
  <si>
    <t>733110808R00</t>
  </si>
  <si>
    <t xml:space="preserve">Demontáž potrubí ocelového závitového do DN 32-50 </t>
  </si>
  <si>
    <t>733161108R00</t>
  </si>
  <si>
    <t xml:space="preserve">Potrubí měděné Supersan 28 x 1,5 mm, tvrdé </t>
  </si>
  <si>
    <t>998733201R00</t>
  </si>
  <si>
    <t xml:space="preserve">Přesun hmot pro rozvody potrubí, výšky do 6 m </t>
  </si>
  <si>
    <t>734</t>
  </si>
  <si>
    <t>Armatury</t>
  </si>
  <si>
    <t>734209102RT2</t>
  </si>
  <si>
    <t>Montáž armatur závitových,s 1závitem, G 3/8 včetně ventilu odvzdušňovacího automatického</t>
  </si>
  <si>
    <t>734209114RT2</t>
  </si>
  <si>
    <t>Montáž armatur závitových,se 2závity, G 3/4 včetně kulového kohoutu</t>
  </si>
  <si>
    <t>734209115RT3</t>
  </si>
  <si>
    <t>Montáž armatur závitových,se 2závity, G 1 včetně filtru</t>
  </si>
  <si>
    <t>734261214RT3</t>
  </si>
  <si>
    <t>Šroubení  V 4300 přímé, G 3/4 Heimeier</t>
  </si>
  <si>
    <t>998734101R00</t>
  </si>
  <si>
    <t xml:space="preserve">Přesun hmot pro armatury, výšky do 6 m </t>
  </si>
  <si>
    <t>783</t>
  </si>
  <si>
    <t>Nátěry</t>
  </si>
  <si>
    <t>783424140R00</t>
  </si>
  <si>
    <t xml:space="preserve">Nátěr syntetický potrubí do DN 50 mm  Z + 2x </t>
  </si>
  <si>
    <t>784</t>
  </si>
  <si>
    <t>Malby</t>
  </si>
  <si>
    <t>784191101R00</t>
  </si>
  <si>
    <t xml:space="preserve">Penetrace podkladu univerzální Primalex 1x </t>
  </si>
  <si>
    <t>m2</t>
  </si>
  <si>
    <t>784195212R00</t>
  </si>
  <si>
    <t xml:space="preserve">Malba tekutá Primalex Plus, bílá, 2 x </t>
  </si>
  <si>
    <t>784403801R00</t>
  </si>
  <si>
    <t xml:space="preserve">Odstranění maleb omytím v místnosti H do 3,8 m </t>
  </si>
  <si>
    <t>M21</t>
  </si>
  <si>
    <t>Elektromontáže</t>
  </si>
  <si>
    <t>210</t>
  </si>
  <si>
    <t xml:space="preserve">Zásuvky 230V ze stávajícího rozvodu vč.vodičů </t>
  </si>
  <si>
    <t>M22</t>
  </si>
  <si>
    <t>Montáž sdělovací a zabezp. techniky</t>
  </si>
  <si>
    <t>220</t>
  </si>
  <si>
    <t>Zapojení ekvitermní regulace kotlů a regulace ohřevu TUV-servisní technik</t>
  </si>
  <si>
    <t>2201</t>
  </si>
  <si>
    <t>Rozšíření regulace v kotlech pro dálk.ovládání a monitoring provozu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</si>
  <si>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</si>
  <si>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</si>
  <si>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</si>
  <si>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</si>
  <si>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</si>
  <si>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</si>
  <si>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</si>
  <si>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</si>
  <si>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979999997R00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</si>
  <si>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</si>
  <si>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</si>
  <si>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</si>
  <si>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</si>
  <si>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</si>
  <si>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</si>
  <si>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</si>
  <si>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</si>
  <si>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Poplatek za skládku čistá suť 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</si>
</sst>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centerContinuous"/>
    </xf>
    <xf numFmtId="0" fontId="6" fillId="19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19" borderId="16" xfId="0" applyNumberFormat="1" applyFont="1" applyFill="1" applyBorder="1" applyAlignment="1">
      <alignment/>
    </xf>
    <xf numFmtId="49" fontId="3" fillId="19" borderId="17" xfId="0" applyNumberFormat="1" applyFont="1" applyFill="1" applyBorder="1" applyAlignment="1">
      <alignment/>
    </xf>
    <xf numFmtId="0" fontId="4" fillId="19" borderId="18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19" borderId="21" xfId="0" applyNumberFormat="1" applyFont="1" applyFill="1" applyBorder="1" applyAlignment="1">
      <alignment/>
    </xf>
    <xf numFmtId="49" fontId="3" fillId="19" borderId="22" xfId="0" applyNumberFormat="1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19" borderId="29" xfId="0" applyFont="1" applyFill="1" applyBorder="1" applyAlignment="1">
      <alignment horizontal="left"/>
    </xf>
    <xf numFmtId="0" fontId="3" fillId="19" borderId="30" xfId="0" applyFont="1" applyFill="1" applyBorder="1" applyAlignment="1">
      <alignment horizontal="left"/>
    </xf>
    <xf numFmtId="0" fontId="3" fillId="19" borderId="31" xfId="0" applyFont="1" applyFill="1" applyBorder="1" applyAlignment="1">
      <alignment horizontal="centerContinuous"/>
    </xf>
    <xf numFmtId="0" fontId="4" fillId="19" borderId="30" xfId="0" applyFont="1" applyFill="1" applyBorder="1" applyAlignment="1">
      <alignment horizontal="centerContinuous"/>
    </xf>
    <xf numFmtId="0" fontId="3" fillId="19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40" xfId="0" applyFont="1" applyFill="1" applyBorder="1" applyAlignment="1">
      <alignment/>
    </xf>
    <xf numFmtId="0" fontId="4" fillId="19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19" borderId="37" xfId="0" applyFont="1" applyFill="1" applyBorder="1" applyAlignment="1">
      <alignment/>
    </xf>
    <xf numFmtId="0" fontId="7" fillId="19" borderId="38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19" borderId="29" xfId="0" applyNumberFormat="1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19" borderId="29" xfId="0" applyFont="1" applyFill="1" applyBorder="1" applyAlignment="1">
      <alignment/>
    </xf>
    <xf numFmtId="0" fontId="4" fillId="19" borderId="30" xfId="0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4" fillId="19" borderId="53" xfId="0" applyNumberFormat="1" applyFont="1" applyFill="1" applyBorder="1" applyAlignment="1">
      <alignment/>
    </xf>
    <xf numFmtId="3" fontId="4" fillId="19" borderId="54" xfId="0" applyNumberFormat="1" applyFont="1" applyFill="1" applyBorder="1" applyAlignment="1">
      <alignment/>
    </xf>
    <xf numFmtId="3" fontId="4" fillId="19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19" borderId="41" xfId="0" applyFont="1" applyFill="1" applyBorder="1" applyAlignment="1">
      <alignment/>
    </xf>
    <xf numFmtId="0" fontId="4" fillId="19" borderId="56" xfId="0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0" fontId="4" fillId="19" borderId="12" xfId="0" applyFont="1" applyFill="1" applyBorder="1" applyAlignment="1">
      <alignment horizontal="center"/>
    </xf>
    <xf numFmtId="4" fontId="6" fillId="19" borderId="13" xfId="0" applyNumberFormat="1" applyFont="1" applyFill="1" applyBorder="1" applyAlignment="1">
      <alignment horizontal="right"/>
    </xf>
    <xf numFmtId="4" fontId="6" fillId="19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19" borderId="37" xfId="0" applyFont="1" applyFill="1" applyBorder="1" applyAlignment="1">
      <alignment/>
    </xf>
    <xf numFmtId="0" fontId="4" fillId="19" borderId="38" xfId="0" applyFont="1" applyFill="1" applyBorder="1" applyAlignment="1">
      <alignment/>
    </xf>
    <xf numFmtId="0" fontId="3" fillId="19" borderId="38" xfId="0" applyFont="1" applyFill="1" applyBorder="1" applyAlignment="1">
      <alignment/>
    </xf>
    <xf numFmtId="4" fontId="3" fillId="19" borderId="57" xfId="0" applyNumberFormat="1" applyFont="1" applyFill="1" applyBorder="1" applyAlignment="1">
      <alignment/>
    </xf>
    <xf numFmtId="4" fontId="3" fillId="19" borderId="37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19" borderId="19" xfId="46" applyNumberFormat="1" applyFont="1" applyFill="1" applyBorder="1">
      <alignment/>
      <protection/>
    </xf>
    <xf numFmtId="0" fontId="5" fillId="19" borderId="17" xfId="46" applyFont="1" applyFill="1" applyBorder="1" applyAlignment="1">
      <alignment horizontal="center"/>
      <protection/>
    </xf>
    <xf numFmtId="0" fontId="5" fillId="19" borderId="17" xfId="46" applyNumberFormat="1" applyFont="1" applyFill="1" applyBorder="1" applyAlignment="1">
      <alignment horizontal="center"/>
      <protection/>
    </xf>
    <xf numFmtId="0" fontId="5" fillId="19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24" borderId="61" xfId="46" applyNumberFormat="1" applyFont="1" applyFill="1" applyBorder="1" applyAlignment="1">
      <alignment horizontal="right" wrapText="1"/>
      <protection/>
    </xf>
    <xf numFmtId="0" fontId="18" fillId="2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19" borderId="19" xfId="46" applyFont="1" applyFill="1" applyBorder="1" applyAlignment="1">
      <alignment horizontal="center"/>
      <protection/>
    </xf>
    <xf numFmtId="49" fontId="20" fillId="19" borderId="19" xfId="46" applyNumberFormat="1" applyFont="1" applyFill="1" applyBorder="1" applyAlignment="1">
      <alignment horizontal="left"/>
      <protection/>
    </xf>
    <xf numFmtId="0" fontId="20" fillId="19" borderId="59" xfId="46" applyFont="1" applyFill="1" applyBorder="1">
      <alignment/>
      <protection/>
    </xf>
    <xf numFmtId="0" fontId="3" fillId="19" borderId="18" xfId="46" applyFont="1" applyFill="1" applyBorder="1" applyAlignment="1">
      <alignment horizontal="center"/>
      <protection/>
    </xf>
    <xf numFmtId="4" fontId="3" fillId="19" borderId="18" xfId="46" applyNumberFormat="1" applyFont="1" applyFill="1" applyBorder="1" applyAlignment="1">
      <alignment horizontal="right"/>
      <protection/>
    </xf>
    <xf numFmtId="4" fontId="3" fillId="19" borderId="17" xfId="46" applyNumberFormat="1" applyFont="1" applyFill="1" applyBorder="1" applyAlignment="1">
      <alignment horizontal="right"/>
      <protection/>
    </xf>
    <xf numFmtId="4" fontId="4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9" fillId="0" borderId="0" xfId="0" applyFont="1" applyAlignment="1">
      <alignment horizontal="left" vertical="top" wrapText="1"/>
    </xf>
    <xf numFmtId="166" fontId="7" fillId="19" borderId="63" xfId="0" applyNumberFormat="1" applyFont="1" applyFill="1" applyBorder="1" applyAlignment="1">
      <alignment horizontal="right" indent="2"/>
    </xf>
    <xf numFmtId="166" fontId="7" fillId="19" borderId="57" xfId="0" applyNumberFormat="1" applyFont="1" applyFill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19" borderId="38" xfId="0" applyNumberFormat="1" applyFont="1" applyFill="1" applyBorder="1" applyAlignment="1">
      <alignment horizontal="right"/>
    </xf>
    <xf numFmtId="3" fontId="4" fillId="19" borderId="57" xfId="0" applyNumberFormat="1" applyFont="1" applyFill="1" applyBorder="1" applyAlignment="1">
      <alignment horizontal="right"/>
    </xf>
    <xf numFmtId="49" fontId="18" fillId="2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Vyřešení vytápění PN-Stavební středisko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9"/>
      <c r="D8" s="209"/>
      <c r="E8" s="210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9">
        <f>Projektant</f>
        <v>0</v>
      </c>
      <c r="D9" s="209"/>
      <c r="E9" s="210"/>
      <c r="F9" s="11"/>
      <c r="G9" s="33"/>
      <c r="H9" s="34"/>
    </row>
    <row r="10" spans="1:8" ht="12.75">
      <c r="A10" s="28" t="s">
        <v>15</v>
      </c>
      <c r="B10" s="11"/>
      <c r="C10" s="209"/>
      <c r="D10" s="209"/>
      <c r="E10" s="209"/>
      <c r="F10" s="35"/>
      <c r="G10" s="36"/>
      <c r="H10" s="37"/>
    </row>
    <row r="11" spans="1:57" ht="13.5" customHeight="1">
      <c r="A11" s="28" t="s">
        <v>16</v>
      </c>
      <c r="B11" s="11"/>
      <c r="C11" s="209"/>
      <c r="D11" s="209"/>
      <c r="E11" s="209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1"/>
      <c r="D12" s="211"/>
      <c r="E12" s="211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Rekapitulace!A30</f>
        <v>Ztížené výrobní podmínky</v>
      </c>
      <c r="E15" s="57"/>
      <c r="F15" s="58"/>
      <c r="G15" s="55">
        <f>Rekapitulace!I30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Rekapitulace!A31</f>
        <v>Oborová přirážka</v>
      </c>
      <c r="E16" s="59"/>
      <c r="F16" s="60"/>
      <c r="G16" s="55">
        <f>Rekapitulace!I31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Rekapitulace!A32</f>
        <v>Přesun stavebních kapacit</v>
      </c>
      <c r="E17" s="59"/>
      <c r="F17" s="60"/>
      <c r="G17" s="55">
        <f>Rekapitulace!I32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Rekapitulace!A33</f>
        <v>Mimostaveništní doprava</v>
      </c>
      <c r="E18" s="59"/>
      <c r="F18" s="60"/>
      <c r="G18" s="55">
        <f>Rekapitulace!I33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Rekapitulace!A34</f>
        <v>Zařízení staveniště</v>
      </c>
      <c r="E19" s="59"/>
      <c r="F19" s="60"/>
      <c r="G19" s="55">
        <f>Rekapitulace!I34</f>
        <v>0</v>
      </c>
    </row>
    <row r="20" spans="1:7" ht="15.75" customHeight="1">
      <c r="A20" s="63"/>
      <c r="B20" s="54"/>
      <c r="C20" s="55"/>
      <c r="D20" s="8" t="str">
        <f>Rekapitulace!A35</f>
        <v>Provoz investora</v>
      </c>
      <c r="E20" s="59"/>
      <c r="F20" s="60"/>
      <c r="G20" s="55">
        <f>Rekapitulace!I35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Rekapitulace!A36</f>
        <v>Kompletační činnost (IČD)</v>
      </c>
      <c r="E21" s="59"/>
      <c r="F21" s="60"/>
      <c r="G21" s="55">
        <f>Rekapitulace!I36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4" t="s">
        <v>34</v>
      </c>
      <c r="B23" s="20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2"/>
      <c r="G30" s="203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2"/>
      <c r="G31" s="203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2"/>
      <c r="G32" s="203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2"/>
      <c r="G33" s="203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7"/>
      <c r="G34" s="208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6"/>
      <c r="C37" s="206"/>
      <c r="D37" s="206"/>
      <c r="E37" s="206"/>
      <c r="F37" s="206"/>
      <c r="G37" s="206"/>
      <c r="H37" t="s">
        <v>6</v>
      </c>
    </row>
    <row r="38" spans="1:8" ht="12.75" customHeight="1">
      <c r="A38" s="95"/>
      <c r="B38" s="206"/>
      <c r="C38" s="206"/>
      <c r="D38" s="206"/>
      <c r="E38" s="206"/>
      <c r="F38" s="206"/>
      <c r="G38" s="206"/>
      <c r="H38" t="s">
        <v>6</v>
      </c>
    </row>
    <row r="39" spans="1:8" ht="12.75">
      <c r="A39" s="95"/>
      <c r="B39" s="206"/>
      <c r="C39" s="206"/>
      <c r="D39" s="206"/>
      <c r="E39" s="206"/>
      <c r="F39" s="206"/>
      <c r="G39" s="206"/>
      <c r="H39" t="s">
        <v>6</v>
      </c>
    </row>
    <row r="40" spans="1:8" ht="12.75">
      <c r="A40" s="95"/>
      <c r="B40" s="206"/>
      <c r="C40" s="206"/>
      <c r="D40" s="206"/>
      <c r="E40" s="206"/>
      <c r="F40" s="206"/>
      <c r="G40" s="206"/>
      <c r="H40" t="s">
        <v>6</v>
      </c>
    </row>
    <row r="41" spans="1:8" ht="12.75">
      <c r="A41" s="95"/>
      <c r="B41" s="206"/>
      <c r="C41" s="206"/>
      <c r="D41" s="206"/>
      <c r="E41" s="206"/>
      <c r="F41" s="206"/>
      <c r="G41" s="206"/>
      <c r="H41" t="s">
        <v>6</v>
      </c>
    </row>
    <row r="42" spans="1:8" ht="12.75">
      <c r="A42" s="95"/>
      <c r="B42" s="206"/>
      <c r="C42" s="206"/>
      <c r="D42" s="206"/>
      <c r="E42" s="206"/>
      <c r="F42" s="206"/>
      <c r="G42" s="206"/>
      <c r="H42" t="s">
        <v>6</v>
      </c>
    </row>
    <row r="43" spans="1:8" ht="12.75">
      <c r="A43" s="95"/>
      <c r="B43" s="206"/>
      <c r="C43" s="206"/>
      <c r="D43" s="206"/>
      <c r="E43" s="206"/>
      <c r="F43" s="206"/>
      <c r="G43" s="206"/>
      <c r="H43" t="s">
        <v>6</v>
      </c>
    </row>
    <row r="44" spans="1:8" ht="12.75">
      <c r="A44" s="95"/>
      <c r="B44" s="206"/>
      <c r="C44" s="206"/>
      <c r="D44" s="206"/>
      <c r="E44" s="206"/>
      <c r="F44" s="206"/>
      <c r="G44" s="206"/>
      <c r="H44" t="s">
        <v>6</v>
      </c>
    </row>
    <row r="45" spans="1:8" ht="0.75" customHeight="1">
      <c r="A45" s="95"/>
      <c r="B45" s="206"/>
      <c r="C45" s="206"/>
      <c r="D45" s="206"/>
      <c r="E45" s="206"/>
      <c r="F45" s="206"/>
      <c r="G45" s="206"/>
      <c r="H45" t="s">
        <v>6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C12:E12"/>
    <mergeCell ref="C8:E8"/>
    <mergeCell ref="C9:E9"/>
    <mergeCell ref="C10:E10"/>
    <mergeCell ref="C11:E11"/>
    <mergeCell ref="A23:B23"/>
    <mergeCell ref="F31:G31"/>
    <mergeCell ref="B51:G51"/>
    <mergeCell ref="B37:G45"/>
    <mergeCell ref="F32:G32"/>
    <mergeCell ref="F33:G33"/>
    <mergeCell ref="B50:G50"/>
    <mergeCell ref="F34:G34"/>
    <mergeCell ref="B54:G54"/>
    <mergeCell ref="B55:G55"/>
    <mergeCell ref="F30:G30"/>
    <mergeCell ref="B46:G46"/>
    <mergeCell ref="B47:G47"/>
    <mergeCell ref="B48:G48"/>
    <mergeCell ref="B49:G49"/>
    <mergeCell ref="B53:G53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49</v>
      </c>
      <c r="B1" s="213"/>
      <c r="C1" s="96" t="str">
        <f>CONCATENATE(cislostavby," ",nazevstavby)</f>
        <v>2014 Psychyatrická nemocnice Brno,Černovice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4" t="s">
        <v>51</v>
      </c>
      <c r="B2" s="215"/>
      <c r="C2" s="102" t="str">
        <f>CONCATENATE(cisloobjektu," ",nazevobjektu)</f>
        <v>4 Vyřešení vytápění PN-Stavební středisko</v>
      </c>
      <c r="D2" s="103"/>
      <c r="E2" s="104"/>
      <c r="F2" s="103"/>
      <c r="G2" s="216" t="s">
        <v>80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7" t="str">
        <f>Položky!B7</f>
        <v>3</v>
      </c>
      <c r="B7" s="114" t="str">
        <f>Položky!C7</f>
        <v>Svislé a kompletní konstrukce</v>
      </c>
      <c r="C7" s="65"/>
      <c r="D7" s="115"/>
      <c r="E7" s="198"/>
      <c r="F7" s="199"/>
      <c r="G7" s="199"/>
      <c r="H7" s="199"/>
      <c r="I7" s="200"/>
    </row>
    <row r="8" spans="1:9" s="34" customFormat="1" ht="12.75">
      <c r="A8" s="197" t="str">
        <f>Položky!B13</f>
        <v>6</v>
      </c>
      <c r="B8" s="114" t="str">
        <f>Položky!C13</f>
        <v>Úpravy povrchu,podlahy</v>
      </c>
      <c r="C8" s="65"/>
      <c r="D8" s="115"/>
      <c r="E8" s="198"/>
      <c r="F8" s="199"/>
      <c r="G8" s="199"/>
      <c r="H8" s="199"/>
      <c r="I8" s="200"/>
    </row>
    <row r="9" spans="1:9" s="34" customFormat="1" ht="12.75">
      <c r="A9" s="197" t="str">
        <f>Položky!B18</f>
        <v>96</v>
      </c>
      <c r="B9" s="114" t="str">
        <f>Položky!C18</f>
        <v>Bourání konstrukcí</v>
      </c>
      <c r="C9" s="65"/>
      <c r="D9" s="115"/>
      <c r="E9" s="198"/>
      <c r="F9" s="199"/>
      <c r="G9" s="199"/>
      <c r="H9" s="199"/>
      <c r="I9" s="200"/>
    </row>
    <row r="10" spans="1:9" s="34" customFormat="1" ht="12.75">
      <c r="A10" s="197" t="str">
        <f>Položky!B22</f>
        <v>99</v>
      </c>
      <c r="B10" s="114" t="str">
        <f>Položky!C22</f>
        <v>Staveništní přesun hmot</v>
      </c>
      <c r="C10" s="65"/>
      <c r="D10" s="115"/>
      <c r="E10" s="198"/>
      <c r="F10" s="199"/>
      <c r="G10" s="199"/>
      <c r="H10" s="199"/>
      <c r="I10" s="200"/>
    </row>
    <row r="11" spans="1:9" s="34" customFormat="1" ht="12.75">
      <c r="A11" s="197" t="str">
        <f>Položky!B25</f>
        <v>713</v>
      </c>
      <c r="B11" s="114" t="str">
        <f>Položky!C25</f>
        <v>Izolace tepelné</v>
      </c>
      <c r="C11" s="65"/>
      <c r="D11" s="115"/>
      <c r="E11" s="198"/>
      <c r="F11" s="199"/>
      <c r="G11" s="199"/>
      <c r="H11" s="199"/>
      <c r="I11" s="200"/>
    </row>
    <row r="12" spans="1:9" s="34" customFormat="1" ht="12.75">
      <c r="A12" s="197" t="str">
        <f>Položky!B32</f>
        <v>721</v>
      </c>
      <c r="B12" s="114" t="str">
        <f>Položky!C32</f>
        <v>Vnitřní kanalizace</v>
      </c>
      <c r="C12" s="65"/>
      <c r="D12" s="115"/>
      <c r="E12" s="198"/>
      <c r="F12" s="199"/>
      <c r="G12" s="199"/>
      <c r="H12" s="199"/>
      <c r="I12" s="200"/>
    </row>
    <row r="13" spans="1:9" s="34" customFormat="1" ht="12.75">
      <c r="A13" s="197" t="str">
        <f>Položky!B36</f>
        <v>722</v>
      </c>
      <c r="B13" s="114" t="str">
        <f>Položky!C36</f>
        <v>Vnitřní vodovod</v>
      </c>
      <c r="C13" s="65"/>
      <c r="D13" s="115"/>
      <c r="E13" s="198"/>
      <c r="F13" s="199"/>
      <c r="G13" s="199"/>
      <c r="H13" s="199"/>
      <c r="I13" s="200"/>
    </row>
    <row r="14" spans="1:9" s="34" customFormat="1" ht="12.75">
      <c r="A14" s="197" t="str">
        <f>Položky!B47</f>
        <v>723</v>
      </c>
      <c r="B14" s="114" t="str">
        <f>Položky!C47</f>
        <v>Vnitřní plynovod</v>
      </c>
      <c r="C14" s="65"/>
      <c r="D14" s="115"/>
      <c r="E14" s="198"/>
      <c r="F14" s="199"/>
      <c r="G14" s="199"/>
      <c r="H14" s="199"/>
      <c r="I14" s="200"/>
    </row>
    <row r="15" spans="1:9" s="34" customFormat="1" ht="12.75">
      <c r="A15" s="197" t="str">
        <f>Položky!B67</f>
        <v>725</v>
      </c>
      <c r="B15" s="114" t="str">
        <f>Položky!C67</f>
        <v>Zařizovací předměty</v>
      </c>
      <c r="C15" s="65"/>
      <c r="D15" s="115"/>
      <c r="E15" s="198"/>
      <c r="F15" s="199"/>
      <c r="G15" s="199"/>
      <c r="H15" s="199"/>
      <c r="I15" s="200"/>
    </row>
    <row r="16" spans="1:9" s="34" customFormat="1" ht="12.75">
      <c r="A16" s="197" t="str">
        <f>Položky!B72</f>
        <v>731</v>
      </c>
      <c r="B16" s="114" t="str">
        <f>Položky!C72</f>
        <v>Kotelny</v>
      </c>
      <c r="C16" s="65"/>
      <c r="D16" s="115"/>
      <c r="E16" s="198"/>
      <c r="F16" s="199"/>
      <c r="G16" s="199"/>
      <c r="H16" s="199"/>
      <c r="I16" s="200"/>
    </row>
    <row r="17" spans="1:9" s="34" customFormat="1" ht="12.75">
      <c r="A17" s="197" t="str">
        <f>Položky!B84</f>
        <v>732</v>
      </c>
      <c r="B17" s="114" t="str">
        <f>Položky!C84</f>
        <v>Strojovny</v>
      </c>
      <c r="C17" s="65"/>
      <c r="D17" s="115"/>
      <c r="E17" s="198"/>
      <c r="F17" s="199"/>
      <c r="G17" s="199"/>
      <c r="H17" s="199"/>
      <c r="I17" s="200"/>
    </row>
    <row r="18" spans="1:9" s="34" customFormat="1" ht="12.75">
      <c r="A18" s="197" t="str">
        <f>Položky!B88</f>
        <v>733</v>
      </c>
      <c r="B18" s="114" t="str">
        <f>Položky!C88</f>
        <v>Rozvod potrubí</v>
      </c>
      <c r="C18" s="65"/>
      <c r="D18" s="115"/>
      <c r="E18" s="198"/>
      <c r="F18" s="199"/>
      <c r="G18" s="199"/>
      <c r="H18" s="199"/>
      <c r="I18" s="200"/>
    </row>
    <row r="19" spans="1:9" s="34" customFormat="1" ht="12.75">
      <c r="A19" s="197" t="str">
        <f>Položky!B93</f>
        <v>734</v>
      </c>
      <c r="B19" s="114" t="str">
        <f>Položky!C93</f>
        <v>Armatury</v>
      </c>
      <c r="C19" s="65"/>
      <c r="D19" s="115"/>
      <c r="E19" s="198"/>
      <c r="F19" s="199"/>
      <c r="G19" s="199"/>
      <c r="H19" s="199"/>
      <c r="I19" s="200"/>
    </row>
    <row r="20" spans="1:9" s="34" customFormat="1" ht="12.75">
      <c r="A20" s="197" t="str">
        <f>Položky!B100</f>
        <v>783</v>
      </c>
      <c r="B20" s="114" t="str">
        <f>Položky!C100</f>
        <v>Nátěry</v>
      </c>
      <c r="C20" s="65"/>
      <c r="D20" s="115"/>
      <c r="E20" s="198"/>
      <c r="F20" s="199"/>
      <c r="G20" s="199"/>
      <c r="H20" s="199"/>
      <c r="I20" s="200"/>
    </row>
    <row r="21" spans="1:9" s="34" customFormat="1" ht="12.75">
      <c r="A21" s="197" t="str">
        <f>Položky!B103</f>
        <v>784</v>
      </c>
      <c r="B21" s="114" t="str">
        <f>Položky!C103</f>
        <v>Malby</v>
      </c>
      <c r="C21" s="65"/>
      <c r="D21" s="115"/>
      <c r="E21" s="198"/>
      <c r="F21" s="199"/>
      <c r="G21" s="199"/>
      <c r="H21" s="199"/>
      <c r="I21" s="200"/>
    </row>
    <row r="22" spans="1:9" s="34" customFormat="1" ht="12.75">
      <c r="A22" s="197" t="str">
        <f>Položky!B108</f>
        <v>M21</v>
      </c>
      <c r="B22" s="114" t="str">
        <f>Položky!C108</f>
        <v>Elektromontáže</v>
      </c>
      <c r="C22" s="65"/>
      <c r="D22" s="115"/>
      <c r="E22" s="198"/>
      <c r="F22" s="199"/>
      <c r="G22" s="199"/>
      <c r="H22" s="199"/>
      <c r="I22" s="200"/>
    </row>
    <row r="23" spans="1:9" s="34" customFormat="1" ht="12.75">
      <c r="A23" s="197" t="str">
        <f>Položky!B111</f>
        <v>M22</v>
      </c>
      <c r="B23" s="114" t="str">
        <f>Položky!C111</f>
        <v>Montáž sdělovací a zabezp. techniky</v>
      </c>
      <c r="C23" s="65"/>
      <c r="D23" s="115"/>
      <c r="E23" s="198"/>
      <c r="F23" s="199"/>
      <c r="G23" s="199"/>
      <c r="H23" s="199"/>
      <c r="I23" s="200"/>
    </row>
    <row r="24" spans="1:9" s="34" customFormat="1" ht="13.5" thickBot="1">
      <c r="A24" s="197" t="str">
        <f>Položky!B115</f>
        <v>D96</v>
      </c>
      <c r="B24" s="114" t="str">
        <f>Položky!C115</f>
        <v>Přesuny suti a vybouraných hmot</v>
      </c>
      <c r="C24" s="65"/>
      <c r="D24" s="115"/>
      <c r="E24" s="198"/>
      <c r="F24" s="199"/>
      <c r="G24" s="199"/>
      <c r="H24" s="199"/>
      <c r="I24" s="200"/>
    </row>
    <row r="25" spans="1:9" s="122" customFormat="1" ht="13.5" thickBot="1">
      <c r="A25" s="116"/>
      <c r="B25" s="117" t="s">
        <v>58</v>
      </c>
      <c r="C25" s="117"/>
      <c r="D25" s="118"/>
      <c r="E25" s="119"/>
      <c r="F25" s="120"/>
      <c r="G25" s="120"/>
      <c r="H25" s="120"/>
      <c r="I25" s="121"/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  <row r="27" spans="1:57" ht="19.5" customHeight="1">
      <c r="A27" s="106" t="s">
        <v>59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spans="1:9" ht="13.5" thickBo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12.75">
      <c r="A29" s="70" t="s">
        <v>60</v>
      </c>
      <c r="B29" s="71"/>
      <c r="C29" s="71"/>
      <c r="D29" s="124"/>
      <c r="E29" s="125" t="s">
        <v>61</v>
      </c>
      <c r="F29" s="126" t="s">
        <v>62</v>
      </c>
      <c r="G29" s="127" t="s">
        <v>63</v>
      </c>
      <c r="H29" s="128"/>
      <c r="I29" s="129" t="s">
        <v>61</v>
      </c>
    </row>
    <row r="30" spans="1:53" ht="12.75">
      <c r="A30" s="63" t="s">
        <v>277</v>
      </c>
      <c r="B30" s="54"/>
      <c r="C30" s="54"/>
      <c r="D30" s="130"/>
      <c r="E30" s="131"/>
      <c r="F30" s="132"/>
      <c r="G30" s="133"/>
      <c r="H30" s="134"/>
      <c r="I30" s="135"/>
      <c r="BA30">
        <v>0</v>
      </c>
    </row>
    <row r="31" spans="1:53" ht="12.75">
      <c r="A31" s="63" t="s">
        <v>278</v>
      </c>
      <c r="B31" s="54"/>
      <c r="C31" s="54"/>
      <c r="D31" s="130"/>
      <c r="E31" s="131"/>
      <c r="F31" s="132"/>
      <c r="G31" s="133"/>
      <c r="H31" s="134"/>
      <c r="I31" s="135"/>
      <c r="BA31">
        <v>0</v>
      </c>
    </row>
    <row r="32" spans="1:53" ht="12.75">
      <c r="A32" s="63" t="s">
        <v>279</v>
      </c>
      <c r="B32" s="54"/>
      <c r="C32" s="54"/>
      <c r="D32" s="130"/>
      <c r="E32" s="131"/>
      <c r="F32" s="132"/>
      <c r="G32" s="133"/>
      <c r="H32" s="134"/>
      <c r="I32" s="135"/>
      <c r="BA32">
        <v>0</v>
      </c>
    </row>
    <row r="33" spans="1:53" ht="12.75">
      <c r="A33" s="63" t="s">
        <v>280</v>
      </c>
      <c r="B33" s="54"/>
      <c r="C33" s="54"/>
      <c r="D33" s="130"/>
      <c r="E33" s="131"/>
      <c r="F33" s="132"/>
      <c r="G33" s="133"/>
      <c r="H33" s="134"/>
      <c r="I33" s="135"/>
      <c r="BA33">
        <v>0</v>
      </c>
    </row>
    <row r="34" spans="1:53" ht="12.75">
      <c r="A34" s="63" t="s">
        <v>281</v>
      </c>
      <c r="B34" s="54"/>
      <c r="C34" s="54"/>
      <c r="D34" s="130"/>
      <c r="E34" s="131"/>
      <c r="F34" s="132"/>
      <c r="G34" s="133"/>
      <c r="H34" s="134"/>
      <c r="I34" s="135"/>
      <c r="BA34">
        <v>1</v>
      </c>
    </row>
    <row r="35" spans="1:53" ht="12.75">
      <c r="A35" s="63" t="s">
        <v>282</v>
      </c>
      <c r="B35" s="54"/>
      <c r="C35" s="54"/>
      <c r="D35" s="130"/>
      <c r="E35" s="131"/>
      <c r="F35" s="132"/>
      <c r="G35" s="133"/>
      <c r="H35" s="134"/>
      <c r="I35" s="135"/>
      <c r="BA35">
        <v>1</v>
      </c>
    </row>
    <row r="36" spans="1:53" ht="12.75">
      <c r="A36" s="63" t="s">
        <v>283</v>
      </c>
      <c r="B36" s="54"/>
      <c r="C36" s="54"/>
      <c r="D36" s="130"/>
      <c r="E36" s="131"/>
      <c r="F36" s="132"/>
      <c r="G36" s="133"/>
      <c r="H36" s="134"/>
      <c r="I36" s="135"/>
      <c r="BA36">
        <v>2</v>
      </c>
    </row>
    <row r="37" spans="1:53" ht="12.75">
      <c r="A37" s="63" t="s">
        <v>284</v>
      </c>
      <c r="B37" s="54"/>
      <c r="C37" s="54"/>
      <c r="D37" s="130"/>
      <c r="E37" s="131"/>
      <c r="F37" s="132"/>
      <c r="G37" s="133"/>
      <c r="H37" s="134"/>
      <c r="I37" s="135"/>
      <c r="BA37">
        <v>2</v>
      </c>
    </row>
    <row r="38" spans="1:9" ht="13.5" thickBot="1">
      <c r="A38" s="136"/>
      <c r="B38" s="137" t="s">
        <v>64</v>
      </c>
      <c r="C38" s="138"/>
      <c r="D38" s="139"/>
      <c r="E38" s="140"/>
      <c r="F38" s="141"/>
      <c r="G38" s="141"/>
      <c r="H38" s="219">
        <f>SUM(I30:I37)</f>
        <v>0</v>
      </c>
      <c r="I38" s="220"/>
    </row>
    <row r="40" spans="2:9" ht="12.75">
      <c r="B40" s="122"/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3"/>
  <sheetViews>
    <sheetView showGridLines="0" showZeros="0" tabSelected="1" zoomScalePageLayoutView="0" workbookViewId="0" topLeftCell="A93">
      <selection activeCell="J101" sqref="J10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65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49</v>
      </c>
      <c r="B3" s="213"/>
      <c r="C3" s="96" t="str">
        <f>CONCATENATE(cislostavby," ",nazevstavby)</f>
        <v>2014 Psychyatrická nemocnice Brno,Černovice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24" t="s">
        <v>51</v>
      </c>
      <c r="B4" s="215"/>
      <c r="C4" s="102" t="str">
        <f>CONCATENATE(cisloobjektu," ",nazevobjektu)</f>
        <v>4 Vyřešení vytápění PN-Stavební středisko</v>
      </c>
      <c r="D4" s="103"/>
      <c r="E4" s="225" t="str">
        <f>Rekapitulace!G2</f>
        <v>Vyřešení vytápění PN-Stavební středisko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83</v>
      </c>
      <c r="C8" s="170" t="s">
        <v>84</v>
      </c>
      <c r="D8" s="171" t="s">
        <v>85</v>
      </c>
      <c r="E8" s="172">
        <v>2</v>
      </c>
      <c r="F8" s="172"/>
      <c r="G8" s="173"/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0.0132700000000057</v>
      </c>
    </row>
    <row r="9" spans="1:104" ht="22.5">
      <c r="A9" s="168">
        <v>2</v>
      </c>
      <c r="B9" s="169" t="s">
        <v>86</v>
      </c>
      <c r="C9" s="170" t="s">
        <v>87</v>
      </c>
      <c r="D9" s="171" t="s">
        <v>85</v>
      </c>
      <c r="E9" s="172">
        <v>1</v>
      </c>
      <c r="F9" s="172"/>
      <c r="G9" s="173"/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0.020229999999998</v>
      </c>
    </row>
    <row r="10" spans="1:104" ht="22.5">
      <c r="A10" s="168">
        <v>3</v>
      </c>
      <c r="B10" s="169" t="s">
        <v>88</v>
      </c>
      <c r="C10" s="170" t="s">
        <v>89</v>
      </c>
      <c r="D10" s="171" t="s">
        <v>90</v>
      </c>
      <c r="E10" s="172">
        <v>0.27</v>
      </c>
      <c r="F10" s="172"/>
      <c r="G10" s="173"/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1.75316000000021</v>
      </c>
    </row>
    <row r="11" spans="1:15" ht="12.75">
      <c r="A11" s="175"/>
      <c r="B11" s="177"/>
      <c r="C11" s="221" t="s">
        <v>91</v>
      </c>
      <c r="D11" s="222"/>
      <c r="E11" s="178">
        <v>0.27</v>
      </c>
      <c r="F11" s="179"/>
      <c r="G11" s="180"/>
      <c r="M11" s="176" t="s">
        <v>91</v>
      </c>
      <c r="O11" s="167"/>
    </row>
    <row r="12" spans="1:57" ht="12.75">
      <c r="A12" s="181"/>
      <c r="B12" s="182" t="s">
        <v>76</v>
      </c>
      <c r="C12" s="183" t="str">
        <f>CONCATENATE(B7," ",C7)</f>
        <v>3 Svislé a kompletní konstrukce</v>
      </c>
      <c r="D12" s="184"/>
      <c r="E12" s="185"/>
      <c r="F12" s="186"/>
      <c r="G12" s="187"/>
      <c r="O12" s="167">
        <v>4</v>
      </c>
      <c r="BA12" s="188">
        <f>SUM(BA7:BA11)</f>
        <v>0</v>
      </c>
      <c r="BB12" s="188">
        <f>SUM(BB7:BB11)</f>
        <v>0</v>
      </c>
      <c r="BC12" s="188">
        <f>SUM(BC7:BC11)</f>
        <v>0</v>
      </c>
      <c r="BD12" s="188">
        <f>SUM(BD7:BD11)</f>
        <v>0</v>
      </c>
      <c r="BE12" s="188">
        <f>SUM(BE7:BE11)</f>
        <v>0</v>
      </c>
    </row>
    <row r="13" spans="1:15" ht="12.75">
      <c r="A13" s="160" t="s">
        <v>74</v>
      </c>
      <c r="B13" s="161" t="s">
        <v>92</v>
      </c>
      <c r="C13" s="162" t="s">
        <v>93</v>
      </c>
      <c r="D13" s="163"/>
      <c r="E13" s="164"/>
      <c r="F13" s="164"/>
      <c r="G13" s="165"/>
      <c r="H13" s="166"/>
      <c r="I13" s="166"/>
      <c r="O13" s="167">
        <v>1</v>
      </c>
    </row>
    <row r="14" spans="1:104" ht="22.5">
      <c r="A14" s="168">
        <v>4</v>
      </c>
      <c r="B14" s="169" t="s">
        <v>94</v>
      </c>
      <c r="C14" s="170" t="s">
        <v>95</v>
      </c>
      <c r="D14" s="171" t="s">
        <v>85</v>
      </c>
      <c r="E14" s="172">
        <v>6</v>
      </c>
      <c r="F14" s="172"/>
      <c r="G14" s="173"/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0.0118700000000018</v>
      </c>
    </row>
    <row r="15" spans="1:104" ht="22.5">
      <c r="A15" s="168">
        <v>5</v>
      </c>
      <c r="B15" s="169" t="s">
        <v>96</v>
      </c>
      <c r="C15" s="170" t="s">
        <v>97</v>
      </c>
      <c r="D15" s="171" t="s">
        <v>85</v>
      </c>
      <c r="E15" s="172">
        <v>1</v>
      </c>
      <c r="F15" s="172"/>
      <c r="G15" s="173"/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0.037809999999979</v>
      </c>
    </row>
    <row r="16" spans="1:104" ht="12.75">
      <c r="A16" s="168">
        <v>6</v>
      </c>
      <c r="B16" s="169" t="s">
        <v>98</v>
      </c>
      <c r="C16" s="170" t="s">
        <v>99</v>
      </c>
      <c r="D16" s="171" t="s">
        <v>90</v>
      </c>
      <c r="E16" s="172">
        <v>0.5</v>
      </c>
      <c r="F16" s="172"/>
      <c r="G16" s="173"/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2.2609999999986</v>
      </c>
    </row>
    <row r="17" spans="1:57" ht="12.75">
      <c r="A17" s="181"/>
      <c r="B17" s="182" t="s">
        <v>76</v>
      </c>
      <c r="C17" s="183" t="str">
        <f>CONCATENATE(B13," ",C13)</f>
        <v>6 Úpravy povrchu,podlahy</v>
      </c>
      <c r="D17" s="184"/>
      <c r="E17" s="185"/>
      <c r="F17" s="186"/>
      <c r="G17" s="187"/>
      <c r="O17" s="167">
        <v>4</v>
      </c>
      <c r="BA17" s="188">
        <f>SUM(BA13:BA16)</f>
        <v>0</v>
      </c>
      <c r="BB17" s="188">
        <f>SUM(BB13:BB16)</f>
        <v>0</v>
      </c>
      <c r="BC17" s="188">
        <f>SUM(BC13:BC16)</f>
        <v>0</v>
      </c>
      <c r="BD17" s="188">
        <f>SUM(BD13:BD16)</f>
        <v>0</v>
      </c>
      <c r="BE17" s="188">
        <f>SUM(BE13:BE16)</f>
        <v>0</v>
      </c>
    </row>
    <row r="18" spans="1:15" ht="12.75">
      <c r="A18" s="160" t="s">
        <v>74</v>
      </c>
      <c r="B18" s="161" t="s">
        <v>100</v>
      </c>
      <c r="C18" s="162" t="s">
        <v>101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7</v>
      </c>
      <c r="B19" s="169" t="s">
        <v>102</v>
      </c>
      <c r="C19" s="170" t="s">
        <v>103</v>
      </c>
      <c r="D19" s="171" t="s">
        <v>85</v>
      </c>
      <c r="E19" s="172">
        <v>2</v>
      </c>
      <c r="F19" s="172"/>
      <c r="G19" s="173"/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</v>
      </c>
    </row>
    <row r="20" spans="1:104" ht="12.75">
      <c r="A20" s="168">
        <v>8</v>
      </c>
      <c r="B20" s="169" t="s">
        <v>104</v>
      </c>
      <c r="C20" s="170" t="s">
        <v>105</v>
      </c>
      <c r="D20" s="171" t="s">
        <v>85</v>
      </c>
      <c r="E20" s="172">
        <v>1</v>
      </c>
      <c r="F20" s="172"/>
      <c r="G20" s="173"/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0.000670000000000393</v>
      </c>
    </row>
    <row r="21" spans="1:57" ht="12.75">
      <c r="A21" s="181"/>
      <c r="B21" s="182" t="s">
        <v>76</v>
      </c>
      <c r="C21" s="183" t="str">
        <f>CONCATENATE(B18," ",C18)</f>
        <v>96 Bourání konstrukcí</v>
      </c>
      <c r="D21" s="184"/>
      <c r="E21" s="185"/>
      <c r="F21" s="186"/>
      <c r="G21" s="187"/>
      <c r="O21" s="167">
        <v>4</v>
      </c>
      <c r="BA21" s="188">
        <f>SUM(BA18:BA20)</f>
        <v>0</v>
      </c>
      <c r="BB21" s="188">
        <f>SUM(BB18:BB20)</f>
        <v>0</v>
      </c>
      <c r="BC21" s="188">
        <f>SUM(BC18:BC20)</f>
        <v>0</v>
      </c>
      <c r="BD21" s="188">
        <f>SUM(BD18:BD20)</f>
        <v>0</v>
      </c>
      <c r="BE21" s="188">
        <f>SUM(BE18:BE20)</f>
        <v>0</v>
      </c>
    </row>
    <row r="22" spans="1:15" ht="12.75">
      <c r="A22" s="160" t="s">
        <v>74</v>
      </c>
      <c r="B22" s="161" t="s">
        <v>106</v>
      </c>
      <c r="C22" s="162" t="s">
        <v>107</v>
      </c>
      <c r="D22" s="163"/>
      <c r="E22" s="164"/>
      <c r="F22" s="164"/>
      <c r="G22" s="165"/>
      <c r="H22" s="166"/>
      <c r="I22" s="166"/>
      <c r="O22" s="167">
        <v>1</v>
      </c>
    </row>
    <row r="23" spans="1:104" ht="12.75">
      <c r="A23" s="168">
        <v>9</v>
      </c>
      <c r="B23" s="169" t="s">
        <v>108</v>
      </c>
      <c r="C23" s="170" t="s">
        <v>109</v>
      </c>
      <c r="D23" s="171" t="s">
        <v>110</v>
      </c>
      <c r="E23" s="172">
        <v>1.76032319999936</v>
      </c>
      <c r="F23" s="172"/>
      <c r="G23" s="173"/>
      <c r="O23" s="167">
        <v>2</v>
      </c>
      <c r="AA23" s="145">
        <v>7</v>
      </c>
      <c r="AB23" s="145">
        <v>1</v>
      </c>
      <c r="AC23" s="145">
        <v>2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7</v>
      </c>
      <c r="CB23" s="174">
        <v>1</v>
      </c>
      <c r="CZ23" s="145">
        <v>0</v>
      </c>
    </row>
    <row r="24" spans="1:57" ht="12.75">
      <c r="A24" s="181"/>
      <c r="B24" s="182" t="s">
        <v>76</v>
      </c>
      <c r="C24" s="183" t="str">
        <f>CONCATENATE(B22," ",C22)</f>
        <v>99 Staveništní přesun hmot</v>
      </c>
      <c r="D24" s="184"/>
      <c r="E24" s="185"/>
      <c r="F24" s="186"/>
      <c r="G24" s="187"/>
      <c r="O24" s="167">
        <v>4</v>
      </c>
      <c r="BA24" s="188">
        <f>SUM(BA22:BA23)</f>
        <v>0</v>
      </c>
      <c r="BB24" s="188">
        <f>SUM(BB22:BB23)</f>
        <v>0</v>
      </c>
      <c r="BC24" s="188">
        <f>SUM(BC22:BC23)</f>
        <v>0</v>
      </c>
      <c r="BD24" s="188">
        <f>SUM(BD22:BD23)</f>
        <v>0</v>
      </c>
      <c r="BE24" s="188">
        <f>SUM(BE22:BE23)</f>
        <v>0</v>
      </c>
    </row>
    <row r="25" spans="1:15" ht="12.75">
      <c r="A25" s="160" t="s">
        <v>74</v>
      </c>
      <c r="B25" s="161" t="s">
        <v>111</v>
      </c>
      <c r="C25" s="162" t="s">
        <v>112</v>
      </c>
      <c r="D25" s="163"/>
      <c r="E25" s="164"/>
      <c r="F25" s="164"/>
      <c r="G25" s="165"/>
      <c r="H25" s="166"/>
      <c r="I25" s="166"/>
      <c r="O25" s="167">
        <v>1</v>
      </c>
    </row>
    <row r="26" spans="1:104" ht="22.5">
      <c r="A26" s="168">
        <v>10</v>
      </c>
      <c r="B26" s="169" t="s">
        <v>113</v>
      </c>
      <c r="C26" s="170" t="s">
        <v>114</v>
      </c>
      <c r="D26" s="171" t="s">
        <v>115</v>
      </c>
      <c r="E26" s="172">
        <v>4</v>
      </c>
      <c r="F26" s="172"/>
      <c r="G26" s="173"/>
      <c r="O26" s="167">
        <v>2</v>
      </c>
      <c r="AA26" s="145">
        <v>1</v>
      </c>
      <c r="AB26" s="145">
        <v>7</v>
      </c>
      <c r="AC26" s="145">
        <v>7</v>
      </c>
      <c r="AZ26" s="145">
        <v>2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7</v>
      </c>
      <c r="CZ26" s="145">
        <v>0</v>
      </c>
    </row>
    <row r="27" spans="1:104" ht="22.5">
      <c r="A27" s="168">
        <v>11</v>
      </c>
      <c r="B27" s="169" t="s">
        <v>116</v>
      </c>
      <c r="C27" s="170" t="s">
        <v>117</v>
      </c>
      <c r="D27" s="171" t="s">
        <v>115</v>
      </c>
      <c r="E27" s="172">
        <v>9</v>
      </c>
      <c r="F27" s="172"/>
      <c r="G27" s="173"/>
      <c r="O27" s="167">
        <v>2</v>
      </c>
      <c r="AA27" s="145">
        <v>1</v>
      </c>
      <c r="AB27" s="145">
        <v>7</v>
      </c>
      <c r="AC27" s="145">
        <v>7</v>
      </c>
      <c r="AZ27" s="145">
        <v>2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7</v>
      </c>
      <c r="CZ27" s="145">
        <v>0</v>
      </c>
    </row>
    <row r="28" spans="1:104" ht="12.75">
      <c r="A28" s="168">
        <v>12</v>
      </c>
      <c r="B28" s="169" t="s">
        <v>118</v>
      </c>
      <c r="C28" s="170" t="s">
        <v>119</v>
      </c>
      <c r="D28" s="171" t="s">
        <v>115</v>
      </c>
      <c r="E28" s="172">
        <v>4</v>
      </c>
      <c r="F28" s="172"/>
      <c r="G28" s="173"/>
      <c r="O28" s="167">
        <v>2</v>
      </c>
      <c r="AA28" s="145">
        <v>3</v>
      </c>
      <c r="AB28" s="145">
        <v>7</v>
      </c>
      <c r="AC28" s="145">
        <v>28377107</v>
      </c>
      <c r="AZ28" s="145">
        <v>2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3</v>
      </c>
      <c r="CB28" s="174">
        <v>7</v>
      </c>
      <c r="CZ28" s="145">
        <v>6.00000000000045E-05</v>
      </c>
    </row>
    <row r="29" spans="1:104" ht="12.75">
      <c r="A29" s="168">
        <v>13</v>
      </c>
      <c r="B29" s="169" t="s">
        <v>120</v>
      </c>
      <c r="C29" s="170" t="s">
        <v>121</v>
      </c>
      <c r="D29" s="171" t="s">
        <v>115</v>
      </c>
      <c r="E29" s="172">
        <v>9</v>
      </c>
      <c r="F29" s="172"/>
      <c r="G29" s="173"/>
      <c r="O29" s="167">
        <v>2</v>
      </c>
      <c r="AA29" s="145">
        <v>3</v>
      </c>
      <c r="AB29" s="145">
        <v>7</v>
      </c>
      <c r="AC29" s="145">
        <v>28377108</v>
      </c>
      <c r="AZ29" s="145">
        <v>2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3</v>
      </c>
      <c r="CB29" s="174">
        <v>7</v>
      </c>
      <c r="CZ29" s="145">
        <v>6.00000000000045E-05</v>
      </c>
    </row>
    <row r="30" spans="1:104" ht="12.75">
      <c r="A30" s="168">
        <v>14</v>
      </c>
      <c r="B30" s="169" t="s">
        <v>122</v>
      </c>
      <c r="C30" s="170" t="s">
        <v>123</v>
      </c>
      <c r="D30" s="171" t="s">
        <v>62</v>
      </c>
      <c r="E30" s="172">
        <v>5.6675</v>
      </c>
      <c r="F30" s="172"/>
      <c r="G30" s="173"/>
      <c r="O30" s="167">
        <v>2</v>
      </c>
      <c r="AA30" s="145">
        <v>7</v>
      </c>
      <c r="AB30" s="145">
        <v>1002</v>
      </c>
      <c r="AC30" s="145">
        <v>5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7</v>
      </c>
      <c r="CB30" s="174">
        <v>1002</v>
      </c>
      <c r="CZ30" s="145">
        <v>0</v>
      </c>
    </row>
    <row r="31" spans="1:57" ht="12.75">
      <c r="A31" s="181"/>
      <c r="B31" s="182" t="s">
        <v>76</v>
      </c>
      <c r="C31" s="183" t="str">
        <f>CONCATENATE(B25," ",C25)</f>
        <v>713 Izolace tepelné</v>
      </c>
      <c r="D31" s="184"/>
      <c r="E31" s="185"/>
      <c r="F31" s="186"/>
      <c r="G31" s="187"/>
      <c r="O31" s="167">
        <v>4</v>
      </c>
      <c r="BA31" s="188">
        <f>SUM(BA25:BA30)</f>
        <v>0</v>
      </c>
      <c r="BB31" s="188">
        <f>SUM(BB25:BB30)</f>
        <v>0</v>
      </c>
      <c r="BC31" s="188">
        <f>SUM(BC25:BC30)</f>
        <v>0</v>
      </c>
      <c r="BD31" s="188">
        <f>SUM(BD25:BD30)</f>
        <v>0</v>
      </c>
      <c r="BE31" s="188">
        <f>SUM(BE25:BE30)</f>
        <v>0</v>
      </c>
    </row>
    <row r="32" spans="1:15" ht="12.75">
      <c r="A32" s="160" t="s">
        <v>74</v>
      </c>
      <c r="B32" s="161" t="s">
        <v>124</v>
      </c>
      <c r="C32" s="162" t="s">
        <v>125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15</v>
      </c>
      <c r="B33" s="169" t="s">
        <v>126</v>
      </c>
      <c r="C33" s="170" t="s">
        <v>127</v>
      </c>
      <c r="D33" s="171" t="s">
        <v>85</v>
      </c>
      <c r="E33" s="172">
        <v>1</v>
      </c>
      <c r="F33" s="172"/>
      <c r="G33" s="173"/>
      <c r="O33" s="167">
        <v>2</v>
      </c>
      <c r="AA33" s="145">
        <v>1</v>
      </c>
      <c r="AB33" s="145">
        <v>7</v>
      </c>
      <c r="AC33" s="145">
        <v>7</v>
      </c>
      <c r="AZ33" s="145">
        <v>2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7</v>
      </c>
      <c r="CZ33" s="145">
        <v>0.00861000000000445</v>
      </c>
    </row>
    <row r="34" spans="1:104" ht="12.75">
      <c r="A34" s="168">
        <v>16</v>
      </c>
      <c r="B34" s="169" t="s">
        <v>128</v>
      </c>
      <c r="C34" s="170" t="s">
        <v>129</v>
      </c>
      <c r="D34" s="171" t="s">
        <v>110</v>
      </c>
      <c r="E34" s="172">
        <v>0.00861000000000445</v>
      </c>
      <c r="F34" s="172"/>
      <c r="G34" s="173"/>
      <c r="O34" s="167">
        <v>2</v>
      </c>
      <c r="AA34" s="145">
        <v>7</v>
      </c>
      <c r="AB34" s="145">
        <v>1001</v>
      </c>
      <c r="AC34" s="145">
        <v>5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7</v>
      </c>
      <c r="CB34" s="174">
        <v>1001</v>
      </c>
      <c r="CZ34" s="145">
        <v>0</v>
      </c>
    </row>
    <row r="35" spans="1:57" ht="12.75">
      <c r="A35" s="181"/>
      <c r="B35" s="182" t="s">
        <v>76</v>
      </c>
      <c r="C35" s="183" t="str">
        <f>CONCATENATE(B32," ",C32)</f>
        <v>721 Vnitřní kanalizace</v>
      </c>
      <c r="D35" s="184"/>
      <c r="E35" s="185"/>
      <c r="F35" s="186"/>
      <c r="G35" s="187"/>
      <c r="O35" s="167">
        <v>4</v>
      </c>
      <c r="BA35" s="188">
        <f>SUM(BA32:BA34)</f>
        <v>0</v>
      </c>
      <c r="BB35" s="188">
        <f>SUM(BB32:BB34)</f>
        <v>0</v>
      </c>
      <c r="BC35" s="188">
        <f>SUM(BC32:BC34)</f>
        <v>0</v>
      </c>
      <c r="BD35" s="188">
        <f>SUM(BD32:BD34)</f>
        <v>0</v>
      </c>
      <c r="BE35" s="188">
        <f>SUM(BE32:BE34)</f>
        <v>0</v>
      </c>
    </row>
    <row r="36" spans="1:15" ht="12.75">
      <c r="A36" s="160" t="s">
        <v>74</v>
      </c>
      <c r="B36" s="161" t="s">
        <v>130</v>
      </c>
      <c r="C36" s="162" t="s">
        <v>131</v>
      </c>
      <c r="D36" s="163"/>
      <c r="E36" s="164"/>
      <c r="F36" s="164"/>
      <c r="G36" s="165"/>
      <c r="H36" s="166"/>
      <c r="I36" s="166"/>
      <c r="O36" s="167">
        <v>1</v>
      </c>
    </row>
    <row r="37" spans="1:104" ht="12.75">
      <c r="A37" s="168">
        <v>17</v>
      </c>
      <c r="B37" s="169" t="s">
        <v>132</v>
      </c>
      <c r="C37" s="170" t="s">
        <v>133</v>
      </c>
      <c r="D37" s="171" t="s">
        <v>115</v>
      </c>
      <c r="E37" s="172">
        <v>23</v>
      </c>
      <c r="F37" s="172"/>
      <c r="G37" s="173"/>
      <c r="O37" s="167">
        <v>2</v>
      </c>
      <c r="AA37" s="145">
        <v>1</v>
      </c>
      <c r="AB37" s="145">
        <v>7</v>
      </c>
      <c r="AC37" s="145">
        <v>7</v>
      </c>
      <c r="AZ37" s="145">
        <v>2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7</v>
      </c>
      <c r="CZ37" s="145">
        <v>0</v>
      </c>
    </row>
    <row r="38" spans="1:15" ht="12.75">
      <c r="A38" s="175"/>
      <c r="B38" s="177"/>
      <c r="C38" s="221" t="s">
        <v>134</v>
      </c>
      <c r="D38" s="222"/>
      <c r="E38" s="178">
        <v>23</v>
      </c>
      <c r="F38" s="179"/>
      <c r="G38" s="180"/>
      <c r="M38" s="176" t="s">
        <v>134</v>
      </c>
      <c r="O38" s="167"/>
    </row>
    <row r="39" spans="1:104" ht="12.75">
      <c r="A39" s="168">
        <v>18</v>
      </c>
      <c r="B39" s="169" t="s">
        <v>135</v>
      </c>
      <c r="C39" s="170" t="s">
        <v>136</v>
      </c>
      <c r="D39" s="171" t="s">
        <v>85</v>
      </c>
      <c r="E39" s="172">
        <v>2</v>
      </c>
      <c r="F39" s="172"/>
      <c r="G39" s="173"/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 aca="true" t="shared" si="0" ref="BA39:BA45">IF(AZ39=1,G39,0)</f>
        <v>0</v>
      </c>
      <c r="BB39" s="145">
        <f aca="true" t="shared" si="1" ref="BB39:BB45">IF(AZ39=2,G39,0)</f>
        <v>0</v>
      </c>
      <c r="BC39" s="145">
        <f aca="true" t="shared" si="2" ref="BC39:BC45">IF(AZ39=3,G39,0)</f>
        <v>0</v>
      </c>
      <c r="BD39" s="145">
        <f aca="true" t="shared" si="3" ref="BD39:BD45">IF(AZ39=4,G39,0)</f>
        <v>0</v>
      </c>
      <c r="BE39" s="145">
        <f aca="true" t="shared" si="4" ref="BE39:BE45">IF(AZ39=5,G39,0)</f>
        <v>0</v>
      </c>
      <c r="CA39" s="174">
        <v>1</v>
      </c>
      <c r="CB39" s="174">
        <v>7</v>
      </c>
      <c r="CZ39" s="145">
        <v>0.000840000000000174</v>
      </c>
    </row>
    <row r="40" spans="1:104" ht="12.75">
      <c r="A40" s="168">
        <v>19</v>
      </c>
      <c r="B40" s="169" t="s">
        <v>137</v>
      </c>
      <c r="C40" s="170" t="s">
        <v>138</v>
      </c>
      <c r="D40" s="171" t="s">
        <v>115</v>
      </c>
      <c r="E40" s="172">
        <v>4</v>
      </c>
      <c r="F40" s="172"/>
      <c r="G40" s="173"/>
      <c r="O40" s="167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 t="shared" si="0"/>
        <v>0</v>
      </c>
      <c r="BB40" s="145">
        <f t="shared" si="1"/>
        <v>0</v>
      </c>
      <c r="BC40" s="145">
        <f t="shared" si="2"/>
        <v>0</v>
      </c>
      <c r="BD40" s="145">
        <f t="shared" si="3"/>
        <v>0</v>
      </c>
      <c r="BE40" s="145">
        <f t="shared" si="4"/>
        <v>0</v>
      </c>
      <c r="CA40" s="174">
        <v>1</v>
      </c>
      <c r="CB40" s="174">
        <v>7</v>
      </c>
      <c r="CZ40" s="145">
        <v>0.00145999999999979</v>
      </c>
    </row>
    <row r="41" spans="1:104" ht="12.75">
      <c r="A41" s="168">
        <v>20</v>
      </c>
      <c r="B41" s="169" t="s">
        <v>139</v>
      </c>
      <c r="C41" s="170" t="s">
        <v>140</v>
      </c>
      <c r="D41" s="171" t="s">
        <v>115</v>
      </c>
      <c r="E41" s="172">
        <v>4</v>
      </c>
      <c r="F41" s="172"/>
      <c r="G41" s="173"/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 t="shared" si="0"/>
        <v>0</v>
      </c>
      <c r="BB41" s="145">
        <f t="shared" si="1"/>
        <v>0</v>
      </c>
      <c r="BC41" s="145">
        <f t="shared" si="2"/>
        <v>0</v>
      </c>
      <c r="BD41" s="145">
        <f t="shared" si="3"/>
        <v>0</v>
      </c>
      <c r="BE41" s="145">
        <f t="shared" si="4"/>
        <v>0</v>
      </c>
      <c r="CA41" s="174">
        <v>1</v>
      </c>
      <c r="CB41" s="174">
        <v>7</v>
      </c>
      <c r="CZ41" s="145">
        <v>0.00401999999999703</v>
      </c>
    </row>
    <row r="42" spans="1:104" ht="12.75">
      <c r="A42" s="168">
        <v>21</v>
      </c>
      <c r="B42" s="169" t="s">
        <v>141</v>
      </c>
      <c r="C42" s="170" t="s">
        <v>142</v>
      </c>
      <c r="D42" s="171" t="s">
        <v>85</v>
      </c>
      <c r="E42" s="172">
        <v>2</v>
      </c>
      <c r="F42" s="172"/>
      <c r="G42" s="173"/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0"/>
        <v>0</v>
      </c>
      <c r="BB42" s="145">
        <f t="shared" si="1"/>
        <v>0</v>
      </c>
      <c r="BC42" s="145">
        <f t="shared" si="2"/>
        <v>0</v>
      </c>
      <c r="BD42" s="145">
        <f t="shared" si="3"/>
        <v>0</v>
      </c>
      <c r="BE42" s="145">
        <f t="shared" si="4"/>
        <v>0</v>
      </c>
      <c r="CA42" s="174">
        <v>1</v>
      </c>
      <c r="CB42" s="174">
        <v>7</v>
      </c>
      <c r="CZ42" s="145">
        <v>6.00000000000045E-05</v>
      </c>
    </row>
    <row r="43" spans="1:104" ht="12.75">
      <c r="A43" s="168">
        <v>22</v>
      </c>
      <c r="B43" s="169" t="s">
        <v>143</v>
      </c>
      <c r="C43" s="170" t="s">
        <v>144</v>
      </c>
      <c r="D43" s="171" t="s">
        <v>85</v>
      </c>
      <c r="E43" s="172">
        <v>1</v>
      </c>
      <c r="F43" s="172"/>
      <c r="G43" s="173"/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0"/>
        <v>0</v>
      </c>
      <c r="BB43" s="145">
        <f t="shared" si="1"/>
        <v>0</v>
      </c>
      <c r="BC43" s="145">
        <f t="shared" si="2"/>
        <v>0</v>
      </c>
      <c r="BD43" s="145">
        <f t="shared" si="3"/>
        <v>0</v>
      </c>
      <c r="BE43" s="145">
        <f t="shared" si="4"/>
        <v>0</v>
      </c>
      <c r="CA43" s="174">
        <v>1</v>
      </c>
      <c r="CB43" s="174">
        <v>7</v>
      </c>
      <c r="CZ43" s="145">
        <v>0.000220000000000109</v>
      </c>
    </row>
    <row r="44" spans="1:104" ht="12.75">
      <c r="A44" s="168">
        <v>23</v>
      </c>
      <c r="B44" s="169" t="s">
        <v>145</v>
      </c>
      <c r="C44" s="170" t="s">
        <v>146</v>
      </c>
      <c r="D44" s="171" t="s">
        <v>85</v>
      </c>
      <c r="E44" s="172">
        <v>8</v>
      </c>
      <c r="F44" s="172"/>
      <c r="G44" s="173"/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0"/>
        <v>0</v>
      </c>
      <c r="BB44" s="145">
        <f t="shared" si="1"/>
        <v>0</v>
      </c>
      <c r="BC44" s="145">
        <f t="shared" si="2"/>
        <v>0</v>
      </c>
      <c r="BD44" s="145">
        <f t="shared" si="3"/>
        <v>0</v>
      </c>
      <c r="BE44" s="145">
        <f t="shared" si="4"/>
        <v>0</v>
      </c>
      <c r="CA44" s="174">
        <v>1</v>
      </c>
      <c r="CB44" s="174">
        <v>7</v>
      </c>
      <c r="CZ44" s="145">
        <v>0.00038999999999989</v>
      </c>
    </row>
    <row r="45" spans="1:104" ht="12.75">
      <c r="A45" s="168">
        <v>24</v>
      </c>
      <c r="B45" s="169" t="s">
        <v>147</v>
      </c>
      <c r="C45" s="170" t="s">
        <v>148</v>
      </c>
      <c r="D45" s="171" t="s">
        <v>62</v>
      </c>
      <c r="E45" s="172">
        <v>53.692</v>
      </c>
      <c r="F45" s="172"/>
      <c r="G45" s="173"/>
      <c r="O45" s="167">
        <v>2</v>
      </c>
      <c r="AA45" s="145">
        <v>7</v>
      </c>
      <c r="AB45" s="145">
        <v>1002</v>
      </c>
      <c r="AC45" s="145">
        <v>5</v>
      </c>
      <c r="AZ45" s="145">
        <v>2</v>
      </c>
      <c r="BA45" s="145">
        <f t="shared" si="0"/>
        <v>0</v>
      </c>
      <c r="BB45" s="145">
        <f t="shared" si="1"/>
        <v>0</v>
      </c>
      <c r="BC45" s="145">
        <f t="shared" si="2"/>
        <v>0</v>
      </c>
      <c r="BD45" s="145">
        <f t="shared" si="3"/>
        <v>0</v>
      </c>
      <c r="BE45" s="145">
        <f t="shared" si="4"/>
        <v>0</v>
      </c>
      <c r="CA45" s="174">
        <v>7</v>
      </c>
      <c r="CB45" s="174">
        <v>1002</v>
      </c>
      <c r="CZ45" s="145">
        <v>0</v>
      </c>
    </row>
    <row r="46" spans="1:57" ht="12.75">
      <c r="A46" s="181"/>
      <c r="B46" s="182" t="s">
        <v>76</v>
      </c>
      <c r="C46" s="183" t="str">
        <f>CONCATENATE(B36," ",C36)</f>
        <v>722 Vnitřní vodovod</v>
      </c>
      <c r="D46" s="184"/>
      <c r="E46" s="185"/>
      <c r="F46" s="186"/>
      <c r="G46" s="187"/>
      <c r="O46" s="167">
        <v>4</v>
      </c>
      <c r="BA46" s="188">
        <f>SUM(BA36:BA45)</f>
        <v>0</v>
      </c>
      <c r="BB46" s="188">
        <f>SUM(BB36:BB45)</f>
        <v>0</v>
      </c>
      <c r="BC46" s="188">
        <f>SUM(BC36:BC45)</f>
        <v>0</v>
      </c>
      <c r="BD46" s="188">
        <f>SUM(BD36:BD45)</f>
        <v>0</v>
      </c>
      <c r="BE46" s="188">
        <f>SUM(BE36:BE45)</f>
        <v>0</v>
      </c>
    </row>
    <row r="47" spans="1:15" ht="12.75">
      <c r="A47" s="160" t="s">
        <v>74</v>
      </c>
      <c r="B47" s="161" t="s">
        <v>149</v>
      </c>
      <c r="C47" s="162" t="s">
        <v>150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25</v>
      </c>
      <c r="B48" s="169" t="s">
        <v>151</v>
      </c>
      <c r="C48" s="170" t="s">
        <v>152</v>
      </c>
      <c r="D48" s="171" t="s">
        <v>115</v>
      </c>
      <c r="E48" s="172">
        <v>1</v>
      </c>
      <c r="F48" s="172"/>
      <c r="G48" s="173"/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 aca="true" t="shared" si="5" ref="BA48:BA65">IF(AZ48=1,G48,0)</f>
        <v>0</v>
      </c>
      <c r="BB48" s="145">
        <f aca="true" t="shared" si="6" ref="BB48:BB65">IF(AZ48=2,G48,0)</f>
        <v>0</v>
      </c>
      <c r="BC48" s="145">
        <f aca="true" t="shared" si="7" ref="BC48:BC65">IF(AZ48=3,G48,0)</f>
        <v>0</v>
      </c>
      <c r="BD48" s="145">
        <f aca="true" t="shared" si="8" ref="BD48:BD65">IF(AZ48=4,G48,0)</f>
        <v>0</v>
      </c>
      <c r="BE48" s="145">
        <f aca="true" t="shared" si="9" ref="BE48:BE65">IF(AZ48=5,G48,0)</f>
        <v>0</v>
      </c>
      <c r="CA48" s="174">
        <v>1</v>
      </c>
      <c r="CB48" s="174">
        <v>7</v>
      </c>
      <c r="CZ48" s="145">
        <v>0.0144599999999997</v>
      </c>
    </row>
    <row r="49" spans="1:104" ht="12.75">
      <c r="A49" s="168">
        <v>26</v>
      </c>
      <c r="B49" s="169" t="s">
        <v>153</v>
      </c>
      <c r="C49" s="170" t="s">
        <v>154</v>
      </c>
      <c r="D49" s="171" t="s">
        <v>115</v>
      </c>
      <c r="E49" s="172">
        <v>8.5</v>
      </c>
      <c r="F49" s="172"/>
      <c r="G49" s="173"/>
      <c r="O49" s="167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 t="shared" si="5"/>
        <v>0</v>
      </c>
      <c r="BB49" s="145">
        <f t="shared" si="6"/>
        <v>0</v>
      </c>
      <c r="BC49" s="145">
        <f t="shared" si="7"/>
        <v>0</v>
      </c>
      <c r="BD49" s="145">
        <f t="shared" si="8"/>
        <v>0</v>
      </c>
      <c r="BE49" s="145">
        <f t="shared" si="9"/>
        <v>0</v>
      </c>
      <c r="CA49" s="174">
        <v>1</v>
      </c>
      <c r="CB49" s="174">
        <v>7</v>
      </c>
      <c r="CZ49" s="145">
        <v>0.0147400000000033</v>
      </c>
    </row>
    <row r="50" spans="1:104" ht="12.75">
      <c r="A50" s="168">
        <v>27</v>
      </c>
      <c r="B50" s="169" t="s">
        <v>155</v>
      </c>
      <c r="C50" s="170" t="s">
        <v>156</v>
      </c>
      <c r="D50" s="171" t="s">
        <v>115</v>
      </c>
      <c r="E50" s="172">
        <v>0.5</v>
      </c>
      <c r="F50" s="172"/>
      <c r="G50" s="173"/>
      <c r="O50" s="167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 t="shared" si="5"/>
        <v>0</v>
      </c>
      <c r="BB50" s="145">
        <f t="shared" si="6"/>
        <v>0</v>
      </c>
      <c r="BC50" s="145">
        <f t="shared" si="7"/>
        <v>0</v>
      </c>
      <c r="BD50" s="145">
        <f t="shared" si="8"/>
        <v>0</v>
      </c>
      <c r="BE50" s="145">
        <f t="shared" si="9"/>
        <v>0</v>
      </c>
      <c r="CA50" s="174">
        <v>1</v>
      </c>
      <c r="CB50" s="174">
        <v>7</v>
      </c>
      <c r="CZ50" s="145">
        <v>0.00428999999999746</v>
      </c>
    </row>
    <row r="51" spans="1:104" ht="12.75">
      <c r="A51" s="168">
        <v>28</v>
      </c>
      <c r="B51" s="169" t="s">
        <v>157</v>
      </c>
      <c r="C51" s="170" t="s">
        <v>158</v>
      </c>
      <c r="D51" s="171" t="s">
        <v>159</v>
      </c>
      <c r="E51" s="172">
        <v>1</v>
      </c>
      <c r="F51" s="172"/>
      <c r="G51" s="173"/>
      <c r="O51" s="167">
        <v>2</v>
      </c>
      <c r="AA51" s="145">
        <v>1</v>
      </c>
      <c r="AB51" s="145">
        <v>7</v>
      </c>
      <c r="AC51" s="145">
        <v>7</v>
      </c>
      <c r="AZ51" s="145">
        <v>2</v>
      </c>
      <c r="BA51" s="145">
        <f t="shared" si="5"/>
        <v>0</v>
      </c>
      <c r="BB51" s="145">
        <f t="shared" si="6"/>
        <v>0</v>
      </c>
      <c r="BC51" s="145">
        <f t="shared" si="7"/>
        <v>0</v>
      </c>
      <c r="BD51" s="145">
        <f t="shared" si="8"/>
        <v>0</v>
      </c>
      <c r="BE51" s="145">
        <f t="shared" si="9"/>
        <v>0</v>
      </c>
      <c r="CA51" s="174">
        <v>1</v>
      </c>
      <c r="CB51" s="174">
        <v>7</v>
      </c>
      <c r="CZ51" s="145">
        <v>0.00450000000000017</v>
      </c>
    </row>
    <row r="52" spans="1:104" ht="12.75">
      <c r="A52" s="168">
        <v>29</v>
      </c>
      <c r="B52" s="169" t="s">
        <v>160</v>
      </c>
      <c r="C52" s="170" t="s">
        <v>161</v>
      </c>
      <c r="D52" s="171" t="s">
        <v>159</v>
      </c>
      <c r="E52" s="172">
        <v>1</v>
      </c>
      <c r="F52" s="172"/>
      <c r="G52" s="173"/>
      <c r="O52" s="167">
        <v>2</v>
      </c>
      <c r="AA52" s="145">
        <v>1</v>
      </c>
      <c r="AB52" s="145">
        <v>7</v>
      </c>
      <c r="AC52" s="145">
        <v>7</v>
      </c>
      <c r="AZ52" s="145">
        <v>2</v>
      </c>
      <c r="BA52" s="145">
        <f t="shared" si="5"/>
        <v>0</v>
      </c>
      <c r="BB52" s="145">
        <f t="shared" si="6"/>
        <v>0</v>
      </c>
      <c r="BC52" s="145">
        <f t="shared" si="7"/>
        <v>0</v>
      </c>
      <c r="BD52" s="145">
        <f t="shared" si="8"/>
        <v>0</v>
      </c>
      <c r="BE52" s="145">
        <f t="shared" si="9"/>
        <v>0</v>
      </c>
      <c r="CA52" s="174">
        <v>1</v>
      </c>
      <c r="CB52" s="174">
        <v>7</v>
      </c>
      <c r="CZ52" s="145">
        <v>0.000159999999999938</v>
      </c>
    </row>
    <row r="53" spans="1:104" ht="12.75">
      <c r="A53" s="168">
        <v>30</v>
      </c>
      <c r="B53" s="169" t="s">
        <v>162</v>
      </c>
      <c r="C53" s="170" t="s">
        <v>163</v>
      </c>
      <c r="D53" s="171" t="s">
        <v>159</v>
      </c>
      <c r="E53" s="172">
        <v>2</v>
      </c>
      <c r="F53" s="172"/>
      <c r="G53" s="173"/>
      <c r="O53" s="167">
        <v>2</v>
      </c>
      <c r="AA53" s="145">
        <v>1</v>
      </c>
      <c r="AB53" s="145">
        <v>7</v>
      </c>
      <c r="AC53" s="145">
        <v>7</v>
      </c>
      <c r="AZ53" s="145">
        <v>2</v>
      </c>
      <c r="BA53" s="145">
        <f t="shared" si="5"/>
        <v>0</v>
      </c>
      <c r="BB53" s="145">
        <f t="shared" si="6"/>
        <v>0</v>
      </c>
      <c r="BC53" s="145">
        <f t="shared" si="7"/>
        <v>0</v>
      </c>
      <c r="BD53" s="145">
        <f t="shared" si="8"/>
        <v>0</v>
      </c>
      <c r="BE53" s="145">
        <f t="shared" si="9"/>
        <v>0</v>
      </c>
      <c r="CA53" s="174">
        <v>1</v>
      </c>
      <c r="CB53" s="174">
        <v>7</v>
      </c>
      <c r="CZ53" s="145">
        <v>0.000740000000000407</v>
      </c>
    </row>
    <row r="54" spans="1:104" ht="12.75">
      <c r="A54" s="168">
        <v>31</v>
      </c>
      <c r="B54" s="169" t="s">
        <v>164</v>
      </c>
      <c r="C54" s="170" t="s">
        <v>165</v>
      </c>
      <c r="D54" s="171" t="s">
        <v>85</v>
      </c>
      <c r="E54" s="172">
        <v>1</v>
      </c>
      <c r="F54" s="172"/>
      <c r="G54" s="173"/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 t="shared" si="5"/>
        <v>0</v>
      </c>
      <c r="BB54" s="145">
        <f t="shared" si="6"/>
        <v>0</v>
      </c>
      <c r="BC54" s="145">
        <f t="shared" si="7"/>
        <v>0</v>
      </c>
      <c r="BD54" s="145">
        <f t="shared" si="8"/>
        <v>0</v>
      </c>
      <c r="BE54" s="145">
        <f t="shared" si="9"/>
        <v>0</v>
      </c>
      <c r="CA54" s="174">
        <v>1</v>
      </c>
      <c r="CB54" s="174">
        <v>7</v>
      </c>
      <c r="CZ54" s="145">
        <v>0</v>
      </c>
    </row>
    <row r="55" spans="1:104" ht="12.75">
      <c r="A55" s="168">
        <v>32</v>
      </c>
      <c r="B55" s="169" t="s">
        <v>166</v>
      </c>
      <c r="C55" s="170" t="s">
        <v>167</v>
      </c>
      <c r="D55" s="171" t="s">
        <v>85</v>
      </c>
      <c r="E55" s="172">
        <v>1</v>
      </c>
      <c r="F55" s="172"/>
      <c r="G55" s="173"/>
      <c r="O55" s="167">
        <v>2</v>
      </c>
      <c r="AA55" s="145">
        <v>1</v>
      </c>
      <c r="AB55" s="145">
        <v>7</v>
      </c>
      <c r="AC55" s="145">
        <v>7</v>
      </c>
      <c r="AZ55" s="145">
        <v>2</v>
      </c>
      <c r="BA55" s="145">
        <f t="shared" si="5"/>
        <v>0</v>
      </c>
      <c r="BB55" s="145">
        <f t="shared" si="6"/>
        <v>0</v>
      </c>
      <c r="BC55" s="145">
        <f t="shared" si="7"/>
        <v>0</v>
      </c>
      <c r="BD55" s="145">
        <f t="shared" si="8"/>
        <v>0</v>
      </c>
      <c r="BE55" s="145">
        <f t="shared" si="9"/>
        <v>0</v>
      </c>
      <c r="CA55" s="174">
        <v>1</v>
      </c>
      <c r="CB55" s="174">
        <v>7</v>
      </c>
      <c r="CZ55" s="145">
        <v>0.00500000000000256</v>
      </c>
    </row>
    <row r="56" spans="1:104" ht="22.5">
      <c r="A56" s="168">
        <v>33</v>
      </c>
      <c r="B56" s="169" t="s">
        <v>168</v>
      </c>
      <c r="C56" s="170" t="s">
        <v>169</v>
      </c>
      <c r="D56" s="171" t="s">
        <v>85</v>
      </c>
      <c r="E56" s="172">
        <v>2</v>
      </c>
      <c r="F56" s="172"/>
      <c r="G56" s="173"/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 t="shared" si="5"/>
        <v>0</v>
      </c>
      <c r="BB56" s="145">
        <f t="shared" si="6"/>
        <v>0</v>
      </c>
      <c r="BC56" s="145">
        <f t="shared" si="7"/>
        <v>0</v>
      </c>
      <c r="BD56" s="145">
        <f t="shared" si="8"/>
        <v>0</v>
      </c>
      <c r="BE56" s="145">
        <f t="shared" si="9"/>
        <v>0</v>
      </c>
      <c r="CA56" s="174">
        <v>1</v>
      </c>
      <c r="CB56" s="174">
        <v>7</v>
      </c>
      <c r="CZ56" s="145">
        <v>0.000280000000000058</v>
      </c>
    </row>
    <row r="57" spans="1:104" ht="22.5">
      <c r="A57" s="168">
        <v>34</v>
      </c>
      <c r="B57" s="169" t="s">
        <v>170</v>
      </c>
      <c r="C57" s="170" t="s">
        <v>171</v>
      </c>
      <c r="D57" s="171" t="s">
        <v>85</v>
      </c>
      <c r="E57" s="172">
        <v>1</v>
      </c>
      <c r="F57" s="172"/>
      <c r="G57" s="173"/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 t="shared" si="5"/>
        <v>0</v>
      </c>
      <c r="BB57" s="145">
        <f t="shared" si="6"/>
        <v>0</v>
      </c>
      <c r="BC57" s="145">
        <f t="shared" si="7"/>
        <v>0</v>
      </c>
      <c r="BD57" s="145">
        <f t="shared" si="8"/>
        <v>0</v>
      </c>
      <c r="BE57" s="145">
        <f t="shared" si="9"/>
        <v>0</v>
      </c>
      <c r="CA57" s="174">
        <v>1</v>
      </c>
      <c r="CB57" s="174">
        <v>7</v>
      </c>
      <c r="CZ57" s="145">
        <v>0.000720000000000276</v>
      </c>
    </row>
    <row r="58" spans="1:104" ht="12.75">
      <c r="A58" s="168">
        <v>35</v>
      </c>
      <c r="B58" s="169" t="s">
        <v>172</v>
      </c>
      <c r="C58" s="170" t="s">
        <v>173</v>
      </c>
      <c r="D58" s="171" t="s">
        <v>159</v>
      </c>
      <c r="E58" s="172">
        <v>1</v>
      </c>
      <c r="F58" s="172"/>
      <c r="G58" s="173"/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 t="shared" si="5"/>
        <v>0</v>
      </c>
      <c r="BB58" s="145">
        <f t="shared" si="6"/>
        <v>0</v>
      </c>
      <c r="BC58" s="145">
        <f t="shared" si="7"/>
        <v>0</v>
      </c>
      <c r="BD58" s="145">
        <f t="shared" si="8"/>
        <v>0</v>
      </c>
      <c r="BE58" s="145">
        <f t="shared" si="9"/>
        <v>0</v>
      </c>
      <c r="CA58" s="174">
        <v>1</v>
      </c>
      <c r="CB58" s="174">
        <v>7</v>
      </c>
      <c r="CZ58" s="145">
        <v>0.000600000000000378</v>
      </c>
    </row>
    <row r="59" spans="1:104" ht="12.75">
      <c r="A59" s="168">
        <v>36</v>
      </c>
      <c r="B59" s="169" t="s">
        <v>174</v>
      </c>
      <c r="C59" s="170" t="s">
        <v>175</v>
      </c>
      <c r="D59" s="171" t="s">
        <v>85</v>
      </c>
      <c r="E59" s="172">
        <v>1</v>
      </c>
      <c r="F59" s="172"/>
      <c r="G59" s="173"/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t="shared" si="5"/>
        <v>0</v>
      </c>
      <c r="BB59" s="145">
        <f t="shared" si="6"/>
        <v>0</v>
      </c>
      <c r="BC59" s="145">
        <f t="shared" si="7"/>
        <v>0</v>
      </c>
      <c r="BD59" s="145">
        <f t="shared" si="8"/>
        <v>0</v>
      </c>
      <c r="BE59" s="145">
        <f t="shared" si="9"/>
        <v>0</v>
      </c>
      <c r="CA59" s="174">
        <v>1</v>
      </c>
      <c r="CB59" s="174">
        <v>7</v>
      </c>
      <c r="CZ59" s="145">
        <v>0.000170000000000003</v>
      </c>
    </row>
    <row r="60" spans="1:104" ht="12.75">
      <c r="A60" s="168">
        <v>37</v>
      </c>
      <c r="B60" s="169" t="s">
        <v>176</v>
      </c>
      <c r="C60" s="170" t="s">
        <v>177</v>
      </c>
      <c r="D60" s="171" t="s">
        <v>85</v>
      </c>
      <c r="E60" s="172">
        <v>1</v>
      </c>
      <c r="F60" s="172"/>
      <c r="G60" s="173"/>
      <c r="O60" s="167">
        <v>2</v>
      </c>
      <c r="AA60" s="145">
        <v>3</v>
      </c>
      <c r="AB60" s="145">
        <v>7</v>
      </c>
      <c r="AC60" s="145">
        <v>38822272</v>
      </c>
      <c r="AZ60" s="145">
        <v>2</v>
      </c>
      <c r="BA60" s="145">
        <f t="shared" si="5"/>
        <v>0</v>
      </c>
      <c r="BB60" s="145">
        <f t="shared" si="6"/>
        <v>0</v>
      </c>
      <c r="BC60" s="145">
        <f t="shared" si="7"/>
        <v>0</v>
      </c>
      <c r="BD60" s="145">
        <f t="shared" si="8"/>
        <v>0</v>
      </c>
      <c r="BE60" s="145">
        <f t="shared" si="9"/>
        <v>0</v>
      </c>
      <c r="CA60" s="174">
        <v>3</v>
      </c>
      <c r="CB60" s="174">
        <v>7</v>
      </c>
      <c r="CZ60" s="145">
        <v>0.00450000000000017</v>
      </c>
    </row>
    <row r="61" spans="1:104" ht="12.75">
      <c r="A61" s="168">
        <v>38</v>
      </c>
      <c r="B61" s="169" t="s">
        <v>178</v>
      </c>
      <c r="C61" s="170" t="s">
        <v>179</v>
      </c>
      <c r="D61" s="171" t="s">
        <v>85</v>
      </c>
      <c r="E61" s="172">
        <v>1</v>
      </c>
      <c r="F61" s="172"/>
      <c r="G61" s="173"/>
      <c r="O61" s="167">
        <v>2</v>
      </c>
      <c r="AA61" s="145">
        <v>3</v>
      </c>
      <c r="AB61" s="145">
        <v>7</v>
      </c>
      <c r="AC61" s="145" t="s">
        <v>178</v>
      </c>
      <c r="AZ61" s="145">
        <v>2</v>
      </c>
      <c r="BA61" s="145">
        <f t="shared" si="5"/>
        <v>0</v>
      </c>
      <c r="BB61" s="145">
        <f t="shared" si="6"/>
        <v>0</v>
      </c>
      <c r="BC61" s="145">
        <f t="shared" si="7"/>
        <v>0</v>
      </c>
      <c r="BD61" s="145">
        <f t="shared" si="8"/>
        <v>0</v>
      </c>
      <c r="BE61" s="145">
        <f t="shared" si="9"/>
        <v>0</v>
      </c>
      <c r="CA61" s="174">
        <v>3</v>
      </c>
      <c r="CB61" s="174">
        <v>7</v>
      </c>
      <c r="CZ61" s="145">
        <v>0.000999999999999446</v>
      </c>
    </row>
    <row r="62" spans="1:104" ht="12.75">
      <c r="A62" s="168">
        <v>39</v>
      </c>
      <c r="B62" s="169" t="s">
        <v>180</v>
      </c>
      <c r="C62" s="170" t="s">
        <v>181</v>
      </c>
      <c r="D62" s="171" t="s">
        <v>62</v>
      </c>
      <c r="E62" s="172">
        <v>151.5033</v>
      </c>
      <c r="F62" s="172"/>
      <c r="G62" s="173"/>
      <c r="O62" s="167">
        <v>2</v>
      </c>
      <c r="AA62" s="145">
        <v>7</v>
      </c>
      <c r="AB62" s="145">
        <v>1002</v>
      </c>
      <c r="AC62" s="145">
        <v>5</v>
      </c>
      <c r="AZ62" s="145">
        <v>2</v>
      </c>
      <c r="BA62" s="145">
        <f t="shared" si="5"/>
        <v>0</v>
      </c>
      <c r="BB62" s="145">
        <f t="shared" si="6"/>
        <v>0</v>
      </c>
      <c r="BC62" s="145">
        <f t="shared" si="7"/>
        <v>0</v>
      </c>
      <c r="BD62" s="145">
        <f t="shared" si="8"/>
        <v>0</v>
      </c>
      <c r="BE62" s="145">
        <f t="shared" si="9"/>
        <v>0</v>
      </c>
      <c r="CA62" s="174">
        <v>7</v>
      </c>
      <c r="CB62" s="174">
        <v>1002</v>
      </c>
      <c r="CZ62" s="145">
        <v>0</v>
      </c>
    </row>
    <row r="63" spans="1:104" ht="12.75">
      <c r="A63" s="168">
        <v>40</v>
      </c>
      <c r="B63" s="169" t="s">
        <v>182</v>
      </c>
      <c r="C63" s="170" t="s">
        <v>183</v>
      </c>
      <c r="D63" s="171" t="s">
        <v>184</v>
      </c>
      <c r="E63" s="172">
        <v>4</v>
      </c>
      <c r="F63" s="172"/>
      <c r="G63" s="173"/>
      <c r="O63" s="167">
        <v>2</v>
      </c>
      <c r="AA63" s="145">
        <v>10</v>
      </c>
      <c r="AB63" s="145">
        <v>0</v>
      </c>
      <c r="AC63" s="145">
        <v>8</v>
      </c>
      <c r="AZ63" s="145">
        <v>5</v>
      </c>
      <c r="BA63" s="145">
        <f t="shared" si="5"/>
        <v>0</v>
      </c>
      <c r="BB63" s="145">
        <f t="shared" si="6"/>
        <v>0</v>
      </c>
      <c r="BC63" s="145">
        <f t="shared" si="7"/>
        <v>0</v>
      </c>
      <c r="BD63" s="145">
        <f t="shared" si="8"/>
        <v>0</v>
      </c>
      <c r="BE63" s="145">
        <f t="shared" si="9"/>
        <v>0</v>
      </c>
      <c r="CA63" s="174">
        <v>10</v>
      </c>
      <c r="CB63" s="174">
        <v>0</v>
      </c>
      <c r="CZ63" s="145">
        <v>0</v>
      </c>
    </row>
    <row r="64" spans="1:104" ht="12.75">
      <c r="A64" s="168">
        <v>41</v>
      </c>
      <c r="B64" s="169" t="s">
        <v>185</v>
      </c>
      <c r="C64" s="170" t="s">
        <v>186</v>
      </c>
      <c r="D64" s="171" t="s">
        <v>184</v>
      </c>
      <c r="E64" s="172">
        <v>4</v>
      </c>
      <c r="F64" s="172"/>
      <c r="G64" s="173"/>
      <c r="O64" s="167">
        <v>2</v>
      </c>
      <c r="AA64" s="145">
        <v>10</v>
      </c>
      <c r="AB64" s="145">
        <v>0</v>
      </c>
      <c r="AC64" s="145">
        <v>8</v>
      </c>
      <c r="AZ64" s="145">
        <v>5</v>
      </c>
      <c r="BA64" s="145">
        <f t="shared" si="5"/>
        <v>0</v>
      </c>
      <c r="BB64" s="145">
        <f t="shared" si="6"/>
        <v>0</v>
      </c>
      <c r="BC64" s="145">
        <f t="shared" si="7"/>
        <v>0</v>
      </c>
      <c r="BD64" s="145">
        <f t="shared" si="8"/>
        <v>0</v>
      </c>
      <c r="BE64" s="145">
        <f t="shared" si="9"/>
        <v>0</v>
      </c>
      <c r="CA64" s="174">
        <v>10</v>
      </c>
      <c r="CB64" s="174">
        <v>0</v>
      </c>
      <c r="CZ64" s="145">
        <v>0</v>
      </c>
    </row>
    <row r="65" spans="1:104" ht="12.75">
      <c r="A65" s="168">
        <v>42</v>
      </c>
      <c r="B65" s="169" t="s">
        <v>187</v>
      </c>
      <c r="C65" s="170" t="s">
        <v>188</v>
      </c>
      <c r="D65" s="171" t="s">
        <v>184</v>
      </c>
      <c r="E65" s="172">
        <v>6</v>
      </c>
      <c r="F65" s="172"/>
      <c r="G65" s="173"/>
      <c r="O65" s="167">
        <v>2</v>
      </c>
      <c r="AA65" s="145">
        <v>10</v>
      </c>
      <c r="AB65" s="145">
        <v>0</v>
      </c>
      <c r="AC65" s="145">
        <v>8</v>
      </c>
      <c r="AZ65" s="145">
        <v>5</v>
      </c>
      <c r="BA65" s="145">
        <f t="shared" si="5"/>
        <v>0</v>
      </c>
      <c r="BB65" s="145">
        <f t="shared" si="6"/>
        <v>0</v>
      </c>
      <c r="BC65" s="145">
        <f t="shared" si="7"/>
        <v>0</v>
      </c>
      <c r="BD65" s="145">
        <f t="shared" si="8"/>
        <v>0</v>
      </c>
      <c r="BE65" s="145">
        <f t="shared" si="9"/>
        <v>0</v>
      </c>
      <c r="CA65" s="174">
        <v>10</v>
      </c>
      <c r="CB65" s="174">
        <v>0</v>
      </c>
      <c r="CZ65" s="145">
        <v>0</v>
      </c>
    </row>
    <row r="66" spans="1:57" ht="12.75">
      <c r="A66" s="181"/>
      <c r="B66" s="182" t="s">
        <v>76</v>
      </c>
      <c r="C66" s="183" t="str">
        <f>CONCATENATE(B47," ",C47)</f>
        <v>723 Vnitřní plynovod</v>
      </c>
      <c r="D66" s="184"/>
      <c r="E66" s="185"/>
      <c r="F66" s="186"/>
      <c r="G66" s="187"/>
      <c r="O66" s="167">
        <v>4</v>
      </c>
      <c r="BA66" s="188">
        <f>SUM(BA47:BA65)</f>
        <v>0</v>
      </c>
      <c r="BB66" s="188">
        <f>SUM(BB47:BB65)</f>
        <v>0</v>
      </c>
      <c r="BC66" s="188">
        <f>SUM(BC47:BC65)</f>
        <v>0</v>
      </c>
      <c r="BD66" s="188">
        <f>SUM(BD47:BD65)</f>
        <v>0</v>
      </c>
      <c r="BE66" s="188">
        <f>SUM(BE47:BE65)</f>
        <v>0</v>
      </c>
    </row>
    <row r="67" spans="1:15" ht="12.75">
      <c r="A67" s="160" t="s">
        <v>74</v>
      </c>
      <c r="B67" s="161" t="s">
        <v>189</v>
      </c>
      <c r="C67" s="162" t="s">
        <v>190</v>
      </c>
      <c r="D67" s="163"/>
      <c r="E67" s="164"/>
      <c r="F67" s="164"/>
      <c r="G67" s="165"/>
      <c r="H67" s="166"/>
      <c r="I67" s="166"/>
      <c r="O67" s="167">
        <v>1</v>
      </c>
    </row>
    <row r="68" spans="1:104" ht="12.75">
      <c r="A68" s="168">
        <v>43</v>
      </c>
      <c r="B68" s="169" t="s">
        <v>191</v>
      </c>
      <c r="C68" s="170" t="s">
        <v>192</v>
      </c>
      <c r="D68" s="171" t="s">
        <v>159</v>
      </c>
      <c r="E68" s="172">
        <v>1</v>
      </c>
      <c r="F68" s="172"/>
      <c r="G68" s="173"/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</v>
      </c>
      <c r="CB68" s="174">
        <v>7</v>
      </c>
      <c r="CZ68" s="145">
        <v>0</v>
      </c>
    </row>
    <row r="69" spans="1:104" ht="12.75">
      <c r="A69" s="168">
        <v>44</v>
      </c>
      <c r="B69" s="169" t="s">
        <v>193</v>
      </c>
      <c r="C69" s="170" t="s">
        <v>194</v>
      </c>
      <c r="D69" s="171" t="s">
        <v>159</v>
      </c>
      <c r="E69" s="172">
        <v>1</v>
      </c>
      <c r="F69" s="172"/>
      <c r="G69" s="173"/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7</v>
      </c>
      <c r="CZ69" s="145">
        <v>0</v>
      </c>
    </row>
    <row r="70" spans="1:104" ht="12.75">
      <c r="A70" s="168">
        <v>45</v>
      </c>
      <c r="B70" s="169" t="s">
        <v>195</v>
      </c>
      <c r="C70" s="170" t="s">
        <v>196</v>
      </c>
      <c r="D70" s="171" t="s">
        <v>62</v>
      </c>
      <c r="E70" s="172">
        <v>3.715</v>
      </c>
      <c r="F70" s="172"/>
      <c r="G70" s="173"/>
      <c r="O70" s="167">
        <v>2</v>
      </c>
      <c r="AA70" s="145">
        <v>7</v>
      </c>
      <c r="AB70" s="145">
        <v>1002</v>
      </c>
      <c r="AC70" s="145">
        <v>5</v>
      </c>
      <c r="AZ70" s="145">
        <v>2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7</v>
      </c>
      <c r="CB70" s="174">
        <v>1002</v>
      </c>
      <c r="CZ70" s="145">
        <v>0</v>
      </c>
    </row>
    <row r="71" spans="1:57" ht="12.75">
      <c r="A71" s="181"/>
      <c r="B71" s="182" t="s">
        <v>76</v>
      </c>
      <c r="C71" s="183" t="str">
        <f>CONCATENATE(B67," ",C67)</f>
        <v>725 Zařizovací předměty</v>
      </c>
      <c r="D71" s="184"/>
      <c r="E71" s="185"/>
      <c r="F71" s="186"/>
      <c r="G71" s="187"/>
      <c r="O71" s="167">
        <v>4</v>
      </c>
      <c r="BA71" s="188">
        <f>SUM(BA67:BA70)</f>
        <v>0</v>
      </c>
      <c r="BB71" s="188">
        <f>SUM(BB67:BB70)</f>
        <v>0</v>
      </c>
      <c r="BC71" s="188">
        <f>SUM(BC67:BC70)</f>
        <v>0</v>
      </c>
      <c r="BD71" s="188">
        <f>SUM(BD67:BD70)</f>
        <v>0</v>
      </c>
      <c r="BE71" s="188">
        <f>SUM(BE67:BE70)</f>
        <v>0</v>
      </c>
    </row>
    <row r="72" spans="1:15" ht="12.75">
      <c r="A72" s="160" t="s">
        <v>74</v>
      </c>
      <c r="B72" s="161" t="s">
        <v>197</v>
      </c>
      <c r="C72" s="162" t="s">
        <v>198</v>
      </c>
      <c r="D72" s="163"/>
      <c r="E72" s="164"/>
      <c r="F72" s="164"/>
      <c r="G72" s="165"/>
      <c r="H72" s="166"/>
      <c r="I72" s="166"/>
      <c r="O72" s="167">
        <v>1</v>
      </c>
    </row>
    <row r="73" spans="1:104" ht="12.75">
      <c r="A73" s="168">
        <v>46</v>
      </c>
      <c r="B73" s="169" t="s">
        <v>199</v>
      </c>
      <c r="C73" s="170" t="s">
        <v>200</v>
      </c>
      <c r="D73" s="171" t="s">
        <v>159</v>
      </c>
      <c r="E73" s="172">
        <v>1</v>
      </c>
      <c r="F73" s="172"/>
      <c r="G73" s="173"/>
      <c r="O73" s="167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 aca="true" t="shared" si="10" ref="BA73:BA82">IF(AZ73=1,G73,0)</f>
        <v>0</v>
      </c>
      <c r="BB73" s="145">
        <f aca="true" t="shared" si="11" ref="BB73:BB82">IF(AZ73=2,G73,0)</f>
        <v>0</v>
      </c>
      <c r="BC73" s="145">
        <f aca="true" t="shared" si="12" ref="BC73:BC82">IF(AZ73=3,G73,0)</f>
        <v>0</v>
      </c>
      <c r="BD73" s="145">
        <f aca="true" t="shared" si="13" ref="BD73:BD82">IF(AZ73=4,G73,0)</f>
        <v>0</v>
      </c>
      <c r="BE73" s="145">
        <f aca="true" t="shared" si="14" ref="BE73:BE82">IF(AZ73=5,G73,0)</f>
        <v>0</v>
      </c>
      <c r="CA73" s="174">
        <v>1</v>
      </c>
      <c r="CB73" s="174">
        <v>7</v>
      </c>
      <c r="CZ73" s="145">
        <v>0.000799999999999912</v>
      </c>
    </row>
    <row r="74" spans="1:104" ht="12.75">
      <c r="A74" s="168">
        <v>47</v>
      </c>
      <c r="B74" s="169" t="s">
        <v>201</v>
      </c>
      <c r="C74" s="170" t="s">
        <v>202</v>
      </c>
      <c r="D74" s="171" t="s">
        <v>159</v>
      </c>
      <c r="E74" s="172">
        <v>1</v>
      </c>
      <c r="F74" s="172"/>
      <c r="G74" s="173"/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 t="shared" si="10"/>
        <v>0</v>
      </c>
      <c r="BB74" s="145">
        <f t="shared" si="11"/>
        <v>0</v>
      </c>
      <c r="BC74" s="145">
        <f t="shared" si="12"/>
        <v>0</v>
      </c>
      <c r="BD74" s="145">
        <f t="shared" si="13"/>
        <v>0</v>
      </c>
      <c r="BE74" s="145">
        <f t="shared" si="14"/>
        <v>0</v>
      </c>
      <c r="CA74" s="174">
        <v>1</v>
      </c>
      <c r="CB74" s="174">
        <v>7</v>
      </c>
      <c r="CZ74" s="145">
        <v>0.000799999999999912</v>
      </c>
    </row>
    <row r="75" spans="1:104" ht="12.75">
      <c r="A75" s="168">
        <v>48</v>
      </c>
      <c r="B75" s="169" t="s">
        <v>203</v>
      </c>
      <c r="C75" s="170" t="s">
        <v>204</v>
      </c>
      <c r="D75" s="171" t="s">
        <v>115</v>
      </c>
      <c r="E75" s="172">
        <v>2</v>
      </c>
      <c r="F75" s="172"/>
      <c r="G75" s="173"/>
      <c r="O75" s="167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 t="shared" si="10"/>
        <v>0</v>
      </c>
      <c r="BB75" s="145">
        <f t="shared" si="11"/>
        <v>0</v>
      </c>
      <c r="BC75" s="145">
        <f t="shared" si="12"/>
        <v>0</v>
      </c>
      <c r="BD75" s="145">
        <f t="shared" si="13"/>
        <v>0</v>
      </c>
      <c r="BE75" s="145">
        <f t="shared" si="14"/>
        <v>0</v>
      </c>
      <c r="CA75" s="174">
        <v>1</v>
      </c>
      <c r="CB75" s="174">
        <v>7</v>
      </c>
      <c r="CZ75" s="145">
        <v>0.000370000000000203</v>
      </c>
    </row>
    <row r="76" spans="1:104" ht="12.75">
      <c r="A76" s="168">
        <v>49</v>
      </c>
      <c r="B76" s="169" t="s">
        <v>205</v>
      </c>
      <c r="C76" s="170" t="s">
        <v>206</v>
      </c>
      <c r="D76" s="171" t="s">
        <v>159</v>
      </c>
      <c r="E76" s="172">
        <v>2</v>
      </c>
      <c r="F76" s="172"/>
      <c r="G76" s="173"/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 t="shared" si="10"/>
        <v>0</v>
      </c>
      <c r="BB76" s="145">
        <f t="shared" si="11"/>
        <v>0</v>
      </c>
      <c r="BC76" s="145">
        <f t="shared" si="12"/>
        <v>0</v>
      </c>
      <c r="BD76" s="145">
        <f t="shared" si="13"/>
        <v>0</v>
      </c>
      <c r="BE76" s="145">
        <f t="shared" si="14"/>
        <v>0</v>
      </c>
      <c r="CA76" s="174">
        <v>1</v>
      </c>
      <c r="CB76" s="174">
        <v>7</v>
      </c>
      <c r="CZ76" s="145">
        <v>0</v>
      </c>
    </row>
    <row r="77" spans="1:104" ht="22.5">
      <c r="A77" s="168">
        <v>50</v>
      </c>
      <c r="B77" s="169" t="s">
        <v>207</v>
      </c>
      <c r="C77" s="170" t="s">
        <v>208</v>
      </c>
      <c r="D77" s="171" t="s">
        <v>75</v>
      </c>
      <c r="E77" s="172">
        <v>1</v>
      </c>
      <c r="F77" s="172"/>
      <c r="G77" s="173"/>
      <c r="O77" s="167">
        <v>2</v>
      </c>
      <c r="AA77" s="145">
        <v>12</v>
      </c>
      <c r="AB77" s="145">
        <v>0</v>
      </c>
      <c r="AC77" s="145">
        <v>3</v>
      </c>
      <c r="AZ77" s="145">
        <v>2</v>
      </c>
      <c r="BA77" s="145">
        <f t="shared" si="10"/>
        <v>0</v>
      </c>
      <c r="BB77" s="145">
        <f t="shared" si="11"/>
        <v>0</v>
      </c>
      <c r="BC77" s="145">
        <f t="shared" si="12"/>
        <v>0</v>
      </c>
      <c r="BD77" s="145">
        <f t="shared" si="13"/>
        <v>0</v>
      </c>
      <c r="BE77" s="145">
        <f t="shared" si="14"/>
        <v>0</v>
      </c>
      <c r="CA77" s="174">
        <v>12</v>
      </c>
      <c r="CB77" s="174">
        <v>0</v>
      </c>
      <c r="CZ77" s="145">
        <v>0</v>
      </c>
    </row>
    <row r="78" spans="1:104" ht="22.5">
      <c r="A78" s="168">
        <v>51</v>
      </c>
      <c r="B78" s="169" t="s">
        <v>209</v>
      </c>
      <c r="C78" s="170" t="s">
        <v>210</v>
      </c>
      <c r="D78" s="171" t="s">
        <v>75</v>
      </c>
      <c r="E78" s="172">
        <v>1</v>
      </c>
      <c r="F78" s="172"/>
      <c r="G78" s="173"/>
      <c r="O78" s="167">
        <v>2</v>
      </c>
      <c r="AA78" s="145">
        <v>12</v>
      </c>
      <c r="AB78" s="145">
        <v>0</v>
      </c>
      <c r="AC78" s="145">
        <v>4</v>
      </c>
      <c r="AZ78" s="145">
        <v>2</v>
      </c>
      <c r="BA78" s="145">
        <f t="shared" si="10"/>
        <v>0</v>
      </c>
      <c r="BB78" s="145">
        <f t="shared" si="11"/>
        <v>0</v>
      </c>
      <c r="BC78" s="145">
        <f t="shared" si="12"/>
        <v>0</v>
      </c>
      <c r="BD78" s="145">
        <f t="shared" si="13"/>
        <v>0</v>
      </c>
      <c r="BE78" s="145">
        <f t="shared" si="14"/>
        <v>0</v>
      </c>
      <c r="CA78" s="174">
        <v>12</v>
      </c>
      <c r="CB78" s="174">
        <v>0</v>
      </c>
      <c r="CZ78" s="145">
        <v>0</v>
      </c>
    </row>
    <row r="79" spans="1:104" ht="12.75">
      <c r="A79" s="168">
        <v>52</v>
      </c>
      <c r="B79" s="169" t="s">
        <v>211</v>
      </c>
      <c r="C79" s="170" t="s">
        <v>212</v>
      </c>
      <c r="D79" s="171" t="s">
        <v>75</v>
      </c>
      <c r="E79" s="172">
        <v>2</v>
      </c>
      <c r="F79" s="172"/>
      <c r="G79" s="173"/>
      <c r="O79" s="167">
        <v>2</v>
      </c>
      <c r="AA79" s="145">
        <v>12</v>
      </c>
      <c r="AB79" s="145">
        <v>0</v>
      </c>
      <c r="AC79" s="145">
        <v>5</v>
      </c>
      <c r="AZ79" s="145">
        <v>2</v>
      </c>
      <c r="BA79" s="145">
        <f t="shared" si="10"/>
        <v>0</v>
      </c>
      <c r="BB79" s="145">
        <f t="shared" si="11"/>
        <v>0</v>
      </c>
      <c r="BC79" s="145">
        <f t="shared" si="12"/>
        <v>0</v>
      </c>
      <c r="BD79" s="145">
        <f t="shared" si="13"/>
        <v>0</v>
      </c>
      <c r="BE79" s="145">
        <f t="shared" si="14"/>
        <v>0</v>
      </c>
      <c r="CA79" s="174">
        <v>12</v>
      </c>
      <c r="CB79" s="174">
        <v>0</v>
      </c>
      <c r="CZ79" s="145">
        <v>0</v>
      </c>
    </row>
    <row r="80" spans="1:104" ht="12.75">
      <c r="A80" s="168">
        <v>53</v>
      </c>
      <c r="B80" s="169" t="s">
        <v>213</v>
      </c>
      <c r="C80" s="170" t="s">
        <v>214</v>
      </c>
      <c r="D80" s="171" t="s">
        <v>115</v>
      </c>
      <c r="E80" s="172">
        <v>10</v>
      </c>
      <c r="F80" s="172"/>
      <c r="G80" s="173"/>
      <c r="O80" s="167">
        <v>2</v>
      </c>
      <c r="AA80" s="145">
        <v>12</v>
      </c>
      <c r="AB80" s="145">
        <v>0</v>
      </c>
      <c r="AC80" s="145">
        <v>6</v>
      </c>
      <c r="AZ80" s="145">
        <v>2</v>
      </c>
      <c r="BA80" s="145">
        <f t="shared" si="10"/>
        <v>0</v>
      </c>
      <c r="BB80" s="145">
        <f t="shared" si="11"/>
        <v>0</v>
      </c>
      <c r="BC80" s="145">
        <f t="shared" si="12"/>
        <v>0</v>
      </c>
      <c r="BD80" s="145">
        <f t="shared" si="13"/>
        <v>0</v>
      </c>
      <c r="BE80" s="145">
        <f t="shared" si="14"/>
        <v>0</v>
      </c>
      <c r="CA80" s="174">
        <v>12</v>
      </c>
      <c r="CB80" s="174">
        <v>0</v>
      </c>
      <c r="CZ80" s="145">
        <v>0</v>
      </c>
    </row>
    <row r="81" spans="1:104" ht="12.75">
      <c r="A81" s="168">
        <v>54</v>
      </c>
      <c r="B81" s="169" t="s">
        <v>215</v>
      </c>
      <c r="C81" s="170" t="s">
        <v>216</v>
      </c>
      <c r="D81" s="171" t="s">
        <v>85</v>
      </c>
      <c r="E81" s="172">
        <v>4</v>
      </c>
      <c r="F81" s="172"/>
      <c r="G81" s="173"/>
      <c r="O81" s="167">
        <v>2</v>
      </c>
      <c r="AA81" s="145">
        <v>12</v>
      </c>
      <c r="AB81" s="145">
        <v>0</v>
      </c>
      <c r="AC81" s="145">
        <v>7</v>
      </c>
      <c r="AZ81" s="145">
        <v>2</v>
      </c>
      <c r="BA81" s="145">
        <f t="shared" si="10"/>
        <v>0</v>
      </c>
      <c r="BB81" s="145">
        <f t="shared" si="11"/>
        <v>0</v>
      </c>
      <c r="BC81" s="145">
        <f t="shared" si="12"/>
        <v>0</v>
      </c>
      <c r="BD81" s="145">
        <f t="shared" si="13"/>
        <v>0</v>
      </c>
      <c r="BE81" s="145">
        <f t="shared" si="14"/>
        <v>0</v>
      </c>
      <c r="CA81" s="174">
        <v>12</v>
      </c>
      <c r="CB81" s="174">
        <v>0</v>
      </c>
      <c r="CZ81" s="145">
        <v>0</v>
      </c>
    </row>
    <row r="82" spans="1:104" ht="12.75">
      <c r="A82" s="168">
        <v>55</v>
      </c>
      <c r="B82" s="169" t="s">
        <v>217</v>
      </c>
      <c r="C82" s="170" t="s">
        <v>218</v>
      </c>
      <c r="D82" s="171" t="s">
        <v>62</v>
      </c>
      <c r="E82" s="172">
        <v>1602.928</v>
      </c>
      <c r="F82" s="172"/>
      <c r="G82" s="173"/>
      <c r="O82" s="167">
        <v>2</v>
      </c>
      <c r="AA82" s="145">
        <v>7</v>
      </c>
      <c r="AB82" s="145">
        <v>1002</v>
      </c>
      <c r="AC82" s="145">
        <v>5</v>
      </c>
      <c r="AZ82" s="145">
        <v>2</v>
      </c>
      <c r="BA82" s="145">
        <f t="shared" si="10"/>
        <v>0</v>
      </c>
      <c r="BB82" s="145">
        <f t="shared" si="11"/>
        <v>0</v>
      </c>
      <c r="BC82" s="145">
        <f t="shared" si="12"/>
        <v>0</v>
      </c>
      <c r="BD82" s="145">
        <f t="shared" si="13"/>
        <v>0</v>
      </c>
      <c r="BE82" s="145">
        <f t="shared" si="14"/>
        <v>0</v>
      </c>
      <c r="CA82" s="174">
        <v>7</v>
      </c>
      <c r="CB82" s="174">
        <v>1002</v>
      </c>
      <c r="CZ82" s="145">
        <v>0</v>
      </c>
    </row>
    <row r="83" spans="1:57" ht="12.75">
      <c r="A83" s="181"/>
      <c r="B83" s="182" t="s">
        <v>76</v>
      </c>
      <c r="C83" s="183" t="str">
        <f>CONCATENATE(B72," ",C72)</f>
        <v>731 Kotelny</v>
      </c>
      <c r="D83" s="184"/>
      <c r="E83" s="185"/>
      <c r="F83" s="186"/>
      <c r="G83" s="187"/>
      <c r="O83" s="167">
        <v>4</v>
      </c>
      <c r="BA83" s="188">
        <f>SUM(BA72:BA82)</f>
        <v>0</v>
      </c>
      <c r="BB83" s="188">
        <f>SUM(BB72:BB82)</f>
        <v>0</v>
      </c>
      <c r="BC83" s="188">
        <f>SUM(BC72:BC82)</f>
        <v>0</v>
      </c>
      <c r="BD83" s="188">
        <f>SUM(BD72:BD82)</f>
        <v>0</v>
      </c>
      <c r="BE83" s="188">
        <f>SUM(BE72:BE82)</f>
        <v>0</v>
      </c>
    </row>
    <row r="84" spans="1:15" ht="12.75">
      <c r="A84" s="160" t="s">
        <v>74</v>
      </c>
      <c r="B84" s="161" t="s">
        <v>219</v>
      </c>
      <c r="C84" s="162" t="s">
        <v>220</v>
      </c>
      <c r="D84" s="163"/>
      <c r="E84" s="164"/>
      <c r="F84" s="164"/>
      <c r="G84" s="165"/>
      <c r="H84" s="166"/>
      <c r="I84" s="166"/>
      <c r="O84" s="167">
        <v>1</v>
      </c>
    </row>
    <row r="85" spans="1:104" ht="12.75">
      <c r="A85" s="168">
        <v>56</v>
      </c>
      <c r="B85" s="169" t="s">
        <v>221</v>
      </c>
      <c r="C85" s="170" t="s">
        <v>222</v>
      </c>
      <c r="D85" s="171" t="s">
        <v>159</v>
      </c>
      <c r="E85" s="172">
        <v>1</v>
      </c>
      <c r="F85" s="172"/>
      <c r="G85" s="173"/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1</v>
      </c>
      <c r="CB85" s="174">
        <v>7</v>
      </c>
      <c r="CZ85" s="145">
        <v>0.00363000000000113</v>
      </c>
    </row>
    <row r="86" spans="1:104" ht="12.75">
      <c r="A86" s="168">
        <v>57</v>
      </c>
      <c r="B86" s="169" t="s">
        <v>223</v>
      </c>
      <c r="C86" s="170" t="s">
        <v>224</v>
      </c>
      <c r="D86" s="171" t="s">
        <v>110</v>
      </c>
      <c r="E86" s="172">
        <v>0.00363000000000113</v>
      </c>
      <c r="F86" s="172"/>
      <c r="G86" s="173"/>
      <c r="O86" s="167">
        <v>2</v>
      </c>
      <c r="AA86" s="145">
        <v>7</v>
      </c>
      <c r="AB86" s="145">
        <v>1001</v>
      </c>
      <c r="AC86" s="145">
        <v>5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7</v>
      </c>
      <c r="CB86" s="174">
        <v>1001</v>
      </c>
      <c r="CZ86" s="145">
        <v>0</v>
      </c>
    </row>
    <row r="87" spans="1:57" ht="12.75">
      <c r="A87" s="181"/>
      <c r="B87" s="182" t="s">
        <v>76</v>
      </c>
      <c r="C87" s="183" t="str">
        <f>CONCATENATE(B84," ",C84)</f>
        <v>732 Strojovny</v>
      </c>
      <c r="D87" s="184"/>
      <c r="E87" s="185"/>
      <c r="F87" s="186"/>
      <c r="G87" s="187"/>
      <c r="O87" s="167">
        <v>4</v>
      </c>
      <c r="BA87" s="188">
        <f>SUM(BA84:BA86)</f>
        <v>0</v>
      </c>
      <c r="BB87" s="188">
        <f>SUM(BB84:BB86)</f>
        <v>0</v>
      </c>
      <c r="BC87" s="188">
        <f>SUM(BC84:BC86)</f>
        <v>0</v>
      </c>
      <c r="BD87" s="188">
        <f>SUM(BD84:BD86)</f>
        <v>0</v>
      </c>
      <c r="BE87" s="188">
        <f>SUM(BE84:BE86)</f>
        <v>0</v>
      </c>
    </row>
    <row r="88" spans="1:15" ht="12.75">
      <c r="A88" s="160" t="s">
        <v>74</v>
      </c>
      <c r="B88" s="161" t="s">
        <v>225</v>
      </c>
      <c r="C88" s="162" t="s">
        <v>226</v>
      </c>
      <c r="D88" s="163"/>
      <c r="E88" s="164"/>
      <c r="F88" s="164"/>
      <c r="G88" s="165"/>
      <c r="H88" s="166"/>
      <c r="I88" s="166"/>
      <c r="O88" s="167">
        <v>1</v>
      </c>
    </row>
    <row r="89" spans="1:104" ht="12.75">
      <c r="A89" s="168">
        <v>58</v>
      </c>
      <c r="B89" s="169" t="s">
        <v>227</v>
      </c>
      <c r="C89" s="170" t="s">
        <v>228</v>
      </c>
      <c r="D89" s="171" t="s">
        <v>115</v>
      </c>
      <c r="E89" s="172">
        <v>7</v>
      </c>
      <c r="F89" s="172"/>
      <c r="G89" s="173"/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</v>
      </c>
      <c r="CB89" s="174">
        <v>7</v>
      </c>
      <c r="CZ89" s="145">
        <v>4.99999999999945E-05</v>
      </c>
    </row>
    <row r="90" spans="1:104" ht="12.75">
      <c r="A90" s="168">
        <v>59</v>
      </c>
      <c r="B90" s="169" t="s">
        <v>229</v>
      </c>
      <c r="C90" s="170" t="s">
        <v>230</v>
      </c>
      <c r="D90" s="171" t="s">
        <v>115</v>
      </c>
      <c r="E90" s="172">
        <v>10</v>
      </c>
      <c r="F90" s="172"/>
      <c r="G90" s="173"/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4">
        <v>1</v>
      </c>
      <c r="CB90" s="174">
        <v>7</v>
      </c>
      <c r="CZ90" s="145">
        <v>0.00621000000000294</v>
      </c>
    </row>
    <row r="91" spans="1:104" ht="12.75">
      <c r="A91" s="168">
        <v>60</v>
      </c>
      <c r="B91" s="169" t="s">
        <v>231</v>
      </c>
      <c r="C91" s="170" t="s">
        <v>232</v>
      </c>
      <c r="D91" s="171" t="s">
        <v>62</v>
      </c>
      <c r="E91" s="172">
        <v>50.68</v>
      </c>
      <c r="F91" s="172"/>
      <c r="G91" s="173"/>
      <c r="O91" s="167">
        <v>2</v>
      </c>
      <c r="AA91" s="145">
        <v>7</v>
      </c>
      <c r="AB91" s="145">
        <v>1002</v>
      </c>
      <c r="AC91" s="145">
        <v>5</v>
      </c>
      <c r="AZ91" s="145">
        <v>2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4">
        <v>7</v>
      </c>
      <c r="CB91" s="174">
        <v>1002</v>
      </c>
      <c r="CZ91" s="145">
        <v>0</v>
      </c>
    </row>
    <row r="92" spans="1:57" ht="12.75">
      <c r="A92" s="181"/>
      <c r="B92" s="182" t="s">
        <v>76</v>
      </c>
      <c r="C92" s="183" t="str">
        <f>CONCATENATE(B88," ",C88)</f>
        <v>733 Rozvod potrubí</v>
      </c>
      <c r="D92" s="184"/>
      <c r="E92" s="185"/>
      <c r="F92" s="186"/>
      <c r="G92" s="187"/>
      <c r="O92" s="167">
        <v>4</v>
      </c>
      <c r="BA92" s="188">
        <f>SUM(BA88:BA91)</f>
        <v>0</v>
      </c>
      <c r="BB92" s="188">
        <f>SUM(BB88:BB91)</f>
        <v>0</v>
      </c>
      <c r="BC92" s="188">
        <f>SUM(BC88:BC91)</f>
        <v>0</v>
      </c>
      <c r="BD92" s="188">
        <f>SUM(BD88:BD91)</f>
        <v>0</v>
      </c>
      <c r="BE92" s="188">
        <f>SUM(BE88:BE91)</f>
        <v>0</v>
      </c>
    </row>
    <row r="93" spans="1:15" ht="12.75">
      <c r="A93" s="160" t="s">
        <v>74</v>
      </c>
      <c r="B93" s="161" t="s">
        <v>233</v>
      </c>
      <c r="C93" s="162" t="s">
        <v>234</v>
      </c>
      <c r="D93" s="163"/>
      <c r="E93" s="164"/>
      <c r="F93" s="164"/>
      <c r="G93" s="165"/>
      <c r="H93" s="166"/>
      <c r="I93" s="166"/>
      <c r="O93" s="167">
        <v>1</v>
      </c>
    </row>
    <row r="94" spans="1:104" ht="22.5">
      <c r="A94" s="168">
        <v>61</v>
      </c>
      <c r="B94" s="169" t="s">
        <v>235</v>
      </c>
      <c r="C94" s="170" t="s">
        <v>236</v>
      </c>
      <c r="D94" s="171" t="s">
        <v>85</v>
      </c>
      <c r="E94" s="172">
        <v>2</v>
      </c>
      <c r="F94" s="172"/>
      <c r="G94" s="173"/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</v>
      </c>
      <c r="CB94" s="174">
        <v>7</v>
      </c>
      <c r="CZ94" s="145">
        <v>0.000110000000000054</v>
      </c>
    </row>
    <row r="95" spans="1:104" ht="22.5">
      <c r="A95" s="168">
        <v>62</v>
      </c>
      <c r="B95" s="169" t="s">
        <v>237</v>
      </c>
      <c r="C95" s="170" t="s">
        <v>238</v>
      </c>
      <c r="D95" s="171" t="s">
        <v>85</v>
      </c>
      <c r="E95" s="172">
        <v>8</v>
      </c>
      <c r="F95" s="172"/>
      <c r="G95" s="173"/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1</v>
      </c>
      <c r="CB95" s="174">
        <v>7</v>
      </c>
      <c r="CZ95" s="145">
        <v>0.000280000000000058</v>
      </c>
    </row>
    <row r="96" spans="1:104" ht="12.75">
      <c r="A96" s="168">
        <v>63</v>
      </c>
      <c r="B96" s="169" t="s">
        <v>239</v>
      </c>
      <c r="C96" s="170" t="s">
        <v>240</v>
      </c>
      <c r="D96" s="171" t="s">
        <v>85</v>
      </c>
      <c r="E96" s="172">
        <v>2</v>
      </c>
      <c r="F96" s="172"/>
      <c r="G96" s="173"/>
      <c r="O96" s="167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1</v>
      </c>
      <c r="CB96" s="174">
        <v>7</v>
      </c>
      <c r="CZ96" s="145">
        <v>0.000430000000000152</v>
      </c>
    </row>
    <row r="97" spans="1:104" ht="12.75">
      <c r="A97" s="168">
        <v>64</v>
      </c>
      <c r="B97" s="169" t="s">
        <v>241</v>
      </c>
      <c r="C97" s="170" t="s">
        <v>242</v>
      </c>
      <c r="D97" s="171" t="s">
        <v>85</v>
      </c>
      <c r="E97" s="172">
        <v>6</v>
      </c>
      <c r="F97" s="172"/>
      <c r="G97" s="173"/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1</v>
      </c>
      <c r="CB97" s="174">
        <v>7</v>
      </c>
      <c r="CZ97" s="145">
        <v>0.000110000000000054</v>
      </c>
    </row>
    <row r="98" spans="1:104" ht="12.75">
      <c r="A98" s="168">
        <v>65</v>
      </c>
      <c r="B98" s="169" t="s">
        <v>243</v>
      </c>
      <c r="C98" s="170" t="s">
        <v>244</v>
      </c>
      <c r="D98" s="171" t="s">
        <v>110</v>
      </c>
      <c r="E98" s="172">
        <v>0.0039800000000012</v>
      </c>
      <c r="F98" s="172"/>
      <c r="G98" s="173"/>
      <c r="O98" s="167">
        <v>2</v>
      </c>
      <c r="AA98" s="145">
        <v>7</v>
      </c>
      <c r="AB98" s="145">
        <v>1001</v>
      </c>
      <c r="AC98" s="145">
        <v>5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7</v>
      </c>
      <c r="CB98" s="174">
        <v>1001</v>
      </c>
      <c r="CZ98" s="145">
        <v>0</v>
      </c>
    </row>
    <row r="99" spans="1:57" ht="12.75">
      <c r="A99" s="181"/>
      <c r="B99" s="182" t="s">
        <v>76</v>
      </c>
      <c r="C99" s="183" t="str">
        <f>CONCATENATE(B93," ",C93)</f>
        <v>734 Armatury</v>
      </c>
      <c r="D99" s="184"/>
      <c r="E99" s="185"/>
      <c r="F99" s="186"/>
      <c r="G99" s="187"/>
      <c r="O99" s="167">
        <v>4</v>
      </c>
      <c r="BA99" s="188">
        <f>SUM(BA93:BA98)</f>
        <v>0</v>
      </c>
      <c r="BB99" s="188">
        <f>SUM(BB93:BB98)</f>
        <v>0</v>
      </c>
      <c r="BC99" s="188">
        <f>SUM(BC93:BC98)</f>
        <v>0</v>
      </c>
      <c r="BD99" s="188">
        <f>SUM(BD93:BD98)</f>
        <v>0</v>
      </c>
      <c r="BE99" s="188">
        <f>SUM(BE93:BE98)</f>
        <v>0</v>
      </c>
    </row>
    <row r="100" spans="1:15" ht="12.75">
      <c r="A100" s="160" t="s">
        <v>74</v>
      </c>
      <c r="B100" s="161" t="s">
        <v>245</v>
      </c>
      <c r="C100" s="162" t="s">
        <v>246</v>
      </c>
      <c r="D100" s="163"/>
      <c r="E100" s="164"/>
      <c r="F100" s="164"/>
      <c r="G100" s="165"/>
      <c r="H100" s="166"/>
      <c r="I100" s="166"/>
      <c r="O100" s="167">
        <v>1</v>
      </c>
    </row>
    <row r="101" spans="1:104" ht="12.75">
      <c r="A101" s="168">
        <v>66</v>
      </c>
      <c r="B101" s="169" t="s">
        <v>247</v>
      </c>
      <c r="C101" s="170" t="s">
        <v>248</v>
      </c>
      <c r="D101" s="171" t="s">
        <v>115</v>
      </c>
      <c r="E101" s="172">
        <v>9.5</v>
      </c>
      <c r="F101" s="172"/>
      <c r="G101" s="173"/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1</v>
      </c>
      <c r="CB101" s="174">
        <v>7</v>
      </c>
      <c r="CZ101" s="145">
        <v>7.00000000000145E-05</v>
      </c>
    </row>
    <row r="102" spans="1:57" ht="12.75">
      <c r="A102" s="181"/>
      <c r="B102" s="182" t="s">
        <v>76</v>
      </c>
      <c r="C102" s="183" t="str">
        <f>CONCATENATE(B100," ",C100)</f>
        <v>783 Nátěry</v>
      </c>
      <c r="D102" s="184"/>
      <c r="E102" s="185"/>
      <c r="F102" s="186"/>
      <c r="G102" s="187"/>
      <c r="O102" s="167">
        <v>4</v>
      </c>
      <c r="BA102" s="188">
        <f>SUM(BA100:BA101)</f>
        <v>0</v>
      </c>
      <c r="BB102" s="188">
        <f>SUM(BB100:BB101)</f>
        <v>0</v>
      </c>
      <c r="BC102" s="188">
        <f>SUM(BC100:BC101)</f>
        <v>0</v>
      </c>
      <c r="BD102" s="188">
        <f>SUM(BD100:BD101)</f>
        <v>0</v>
      </c>
      <c r="BE102" s="188">
        <f>SUM(BE100:BE101)</f>
        <v>0</v>
      </c>
    </row>
    <row r="103" spans="1:15" ht="12.75">
      <c r="A103" s="160" t="s">
        <v>74</v>
      </c>
      <c r="B103" s="161" t="s">
        <v>249</v>
      </c>
      <c r="C103" s="162" t="s">
        <v>250</v>
      </c>
      <c r="D103" s="163"/>
      <c r="E103" s="164"/>
      <c r="F103" s="164"/>
      <c r="G103" s="165"/>
      <c r="H103" s="166"/>
      <c r="I103" s="166"/>
      <c r="O103" s="167">
        <v>1</v>
      </c>
    </row>
    <row r="104" spans="1:104" ht="12.75">
      <c r="A104" s="168">
        <v>67</v>
      </c>
      <c r="B104" s="169" t="s">
        <v>251</v>
      </c>
      <c r="C104" s="170" t="s">
        <v>252</v>
      </c>
      <c r="D104" s="171" t="s">
        <v>253</v>
      </c>
      <c r="E104" s="172">
        <v>60</v>
      </c>
      <c r="F104" s="172"/>
      <c r="G104" s="173"/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7</v>
      </c>
      <c r="CZ104" s="145">
        <v>7.00000000000145E-05</v>
      </c>
    </row>
    <row r="105" spans="1:104" ht="12.75">
      <c r="A105" s="168">
        <v>68</v>
      </c>
      <c r="B105" s="169" t="s">
        <v>254</v>
      </c>
      <c r="C105" s="170" t="s">
        <v>255</v>
      </c>
      <c r="D105" s="171" t="s">
        <v>253</v>
      </c>
      <c r="E105" s="172">
        <v>60</v>
      </c>
      <c r="F105" s="172"/>
      <c r="G105" s="173"/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>IF(AZ105=1,G105,0)</f>
        <v>0</v>
      </c>
      <c r="BB105" s="145">
        <f>IF(AZ105=2,G105,0)</f>
        <v>0</v>
      </c>
      <c r="BC105" s="145">
        <f>IF(AZ105=3,G105,0)</f>
        <v>0</v>
      </c>
      <c r="BD105" s="145">
        <f>IF(AZ105=4,G105,0)</f>
        <v>0</v>
      </c>
      <c r="BE105" s="145">
        <f>IF(AZ105=5,G105,0)</f>
        <v>0</v>
      </c>
      <c r="CA105" s="174">
        <v>1</v>
      </c>
      <c r="CB105" s="174">
        <v>7</v>
      </c>
      <c r="CZ105" s="145">
        <v>0.000150000000000095</v>
      </c>
    </row>
    <row r="106" spans="1:104" ht="12.75">
      <c r="A106" s="168">
        <v>69</v>
      </c>
      <c r="B106" s="169" t="s">
        <v>256</v>
      </c>
      <c r="C106" s="170" t="s">
        <v>257</v>
      </c>
      <c r="D106" s="171" t="s">
        <v>253</v>
      </c>
      <c r="E106" s="172">
        <v>60</v>
      </c>
      <c r="F106" s="172"/>
      <c r="G106" s="173"/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4">
        <v>1</v>
      </c>
      <c r="CB106" s="174">
        <v>7</v>
      </c>
      <c r="CZ106" s="145">
        <v>0</v>
      </c>
    </row>
    <row r="107" spans="1:57" ht="12.75">
      <c r="A107" s="181"/>
      <c r="B107" s="182" t="s">
        <v>76</v>
      </c>
      <c r="C107" s="183" t="str">
        <f>CONCATENATE(B103," ",C103)</f>
        <v>784 Malby</v>
      </c>
      <c r="D107" s="184"/>
      <c r="E107" s="185"/>
      <c r="F107" s="186"/>
      <c r="G107" s="187"/>
      <c r="O107" s="167">
        <v>4</v>
      </c>
      <c r="BA107" s="188">
        <f>SUM(BA103:BA106)</f>
        <v>0</v>
      </c>
      <c r="BB107" s="188">
        <f>SUM(BB103:BB106)</f>
        <v>0</v>
      </c>
      <c r="BC107" s="188">
        <f>SUM(BC103:BC106)</f>
        <v>0</v>
      </c>
      <c r="BD107" s="188">
        <f>SUM(BD103:BD106)</f>
        <v>0</v>
      </c>
      <c r="BE107" s="188">
        <f>SUM(BE103:BE106)</f>
        <v>0</v>
      </c>
    </row>
    <row r="108" spans="1:15" ht="12.75">
      <c r="A108" s="160" t="s">
        <v>74</v>
      </c>
      <c r="B108" s="161" t="s">
        <v>258</v>
      </c>
      <c r="C108" s="162" t="s">
        <v>259</v>
      </c>
      <c r="D108" s="163"/>
      <c r="E108" s="164"/>
      <c r="F108" s="164"/>
      <c r="G108" s="165"/>
      <c r="H108" s="166"/>
      <c r="I108" s="166"/>
      <c r="O108" s="167">
        <v>1</v>
      </c>
    </row>
    <row r="109" spans="1:104" ht="12.75">
      <c r="A109" s="168">
        <v>70</v>
      </c>
      <c r="B109" s="169" t="s">
        <v>260</v>
      </c>
      <c r="C109" s="170" t="s">
        <v>261</v>
      </c>
      <c r="D109" s="171" t="s">
        <v>75</v>
      </c>
      <c r="E109" s="172">
        <v>2</v>
      </c>
      <c r="F109" s="172"/>
      <c r="G109" s="173"/>
      <c r="O109" s="167">
        <v>2</v>
      </c>
      <c r="AA109" s="145">
        <v>12</v>
      </c>
      <c r="AB109" s="145">
        <v>0</v>
      </c>
      <c r="AC109" s="145">
        <v>8</v>
      </c>
      <c r="AZ109" s="145">
        <v>4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4">
        <v>12</v>
      </c>
      <c r="CB109" s="174">
        <v>0</v>
      </c>
      <c r="CZ109" s="145">
        <v>0</v>
      </c>
    </row>
    <row r="110" spans="1:57" ht="12.75">
      <c r="A110" s="181"/>
      <c r="B110" s="182" t="s">
        <v>76</v>
      </c>
      <c r="C110" s="183" t="str">
        <f>CONCATENATE(B108," ",C108)</f>
        <v>M21 Elektromontáže</v>
      </c>
      <c r="D110" s="184"/>
      <c r="E110" s="185"/>
      <c r="F110" s="186"/>
      <c r="G110" s="187"/>
      <c r="O110" s="167">
        <v>4</v>
      </c>
      <c r="BA110" s="188">
        <f>SUM(BA108:BA109)</f>
        <v>0</v>
      </c>
      <c r="BB110" s="188">
        <f>SUM(BB108:BB109)</f>
        <v>0</v>
      </c>
      <c r="BC110" s="188">
        <f>SUM(BC108:BC109)</f>
        <v>0</v>
      </c>
      <c r="BD110" s="188">
        <f>SUM(BD108:BD109)</f>
        <v>0</v>
      </c>
      <c r="BE110" s="188">
        <f>SUM(BE108:BE109)</f>
        <v>0</v>
      </c>
    </row>
    <row r="111" spans="1:15" ht="12.75">
      <c r="A111" s="160" t="s">
        <v>74</v>
      </c>
      <c r="B111" s="161" t="s">
        <v>262</v>
      </c>
      <c r="C111" s="162" t="s">
        <v>263</v>
      </c>
      <c r="D111" s="163"/>
      <c r="E111" s="164"/>
      <c r="F111" s="164"/>
      <c r="G111" s="165"/>
      <c r="H111" s="166"/>
      <c r="I111" s="166"/>
      <c r="O111" s="167">
        <v>1</v>
      </c>
    </row>
    <row r="112" spans="1:104" ht="22.5">
      <c r="A112" s="168">
        <v>71</v>
      </c>
      <c r="B112" s="169" t="s">
        <v>264</v>
      </c>
      <c r="C112" s="170" t="s">
        <v>265</v>
      </c>
      <c r="D112" s="171" t="s">
        <v>159</v>
      </c>
      <c r="E112" s="172">
        <v>1</v>
      </c>
      <c r="F112" s="172"/>
      <c r="G112" s="173"/>
      <c r="O112" s="167">
        <v>2</v>
      </c>
      <c r="AA112" s="145">
        <v>12</v>
      </c>
      <c r="AB112" s="145">
        <v>0</v>
      </c>
      <c r="AC112" s="145">
        <v>9</v>
      </c>
      <c r="AZ112" s="145">
        <v>4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4">
        <v>12</v>
      </c>
      <c r="CB112" s="174">
        <v>0</v>
      </c>
      <c r="CZ112" s="145">
        <v>0</v>
      </c>
    </row>
    <row r="113" spans="1:104" ht="22.5">
      <c r="A113" s="168">
        <v>72</v>
      </c>
      <c r="B113" s="169" t="s">
        <v>266</v>
      </c>
      <c r="C113" s="170" t="s">
        <v>267</v>
      </c>
      <c r="D113" s="171" t="s">
        <v>159</v>
      </c>
      <c r="E113" s="172">
        <v>1</v>
      </c>
      <c r="F113" s="172"/>
      <c r="G113" s="173"/>
      <c r="O113" s="167">
        <v>2</v>
      </c>
      <c r="AA113" s="145">
        <v>12</v>
      </c>
      <c r="AB113" s="145">
        <v>0</v>
      </c>
      <c r="AC113" s="145">
        <v>10</v>
      </c>
      <c r="AZ113" s="145">
        <v>4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12</v>
      </c>
      <c r="CB113" s="174">
        <v>0</v>
      </c>
      <c r="CZ113" s="145">
        <v>0</v>
      </c>
    </row>
    <row r="114" spans="1:57" ht="12.75">
      <c r="A114" s="181"/>
      <c r="B114" s="182" t="s">
        <v>76</v>
      </c>
      <c r="C114" s="183" t="str">
        <f>CONCATENATE(B111," ",C111)</f>
        <v>M22 Montáž sdělovací a zabezp. techniky</v>
      </c>
      <c r="D114" s="184"/>
      <c r="E114" s="185"/>
      <c r="F114" s="186"/>
      <c r="G114" s="187"/>
      <c r="O114" s="167">
        <v>4</v>
      </c>
      <c r="BA114" s="188">
        <f>SUM(BA111:BA113)</f>
        <v>0</v>
      </c>
      <c r="BB114" s="188">
        <f>SUM(BB111:BB113)</f>
        <v>0</v>
      </c>
      <c r="BC114" s="188">
        <f>SUM(BC111:BC113)</f>
        <v>0</v>
      </c>
      <c r="BD114" s="188">
        <f>SUM(BD111:BD113)</f>
        <v>0</v>
      </c>
      <c r="BE114" s="188">
        <f>SUM(BE111:BE113)</f>
        <v>0</v>
      </c>
    </row>
    <row r="115" spans="1:15" ht="12.75">
      <c r="A115" s="160" t="s">
        <v>74</v>
      </c>
      <c r="B115" s="161" t="s">
        <v>268</v>
      </c>
      <c r="C115" s="162" t="s">
        <v>269</v>
      </c>
      <c r="D115" s="163"/>
      <c r="E115" s="164"/>
      <c r="F115" s="164"/>
      <c r="G115" s="165"/>
      <c r="H115" s="166"/>
      <c r="I115" s="166"/>
      <c r="O115" s="167">
        <v>1</v>
      </c>
    </row>
    <row r="116" spans="1:104" ht="12.75">
      <c r="A116" s="168">
        <v>73</v>
      </c>
      <c r="B116" s="169" t="s">
        <v>270</v>
      </c>
      <c r="C116" s="170" t="s">
        <v>271</v>
      </c>
      <c r="D116" s="171" t="s">
        <v>110</v>
      </c>
      <c r="E116" s="172">
        <v>0.385669999999998</v>
      </c>
      <c r="F116" s="172"/>
      <c r="G116" s="173"/>
      <c r="O116" s="167">
        <v>2</v>
      </c>
      <c r="AA116" s="145">
        <v>8</v>
      </c>
      <c r="AB116" s="145">
        <v>0</v>
      </c>
      <c r="AC116" s="145">
        <v>3</v>
      </c>
      <c r="AZ116" s="145">
        <v>1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4">
        <v>8</v>
      </c>
      <c r="CB116" s="174">
        <v>0</v>
      </c>
      <c r="CZ116" s="145">
        <v>0</v>
      </c>
    </row>
    <row r="117" spans="1:104" ht="12.75">
      <c r="A117" s="168">
        <v>74</v>
      </c>
      <c r="B117" s="169" t="s">
        <v>272</v>
      </c>
      <c r="C117" s="170" t="s">
        <v>273</v>
      </c>
      <c r="D117" s="171" t="s">
        <v>110</v>
      </c>
      <c r="E117" s="172">
        <v>5.39937999999997</v>
      </c>
      <c r="F117" s="172"/>
      <c r="G117" s="173"/>
      <c r="O117" s="167">
        <v>2</v>
      </c>
      <c r="AA117" s="145">
        <v>8</v>
      </c>
      <c r="AB117" s="145">
        <v>0</v>
      </c>
      <c r="AC117" s="145">
        <v>3</v>
      </c>
      <c r="AZ117" s="145">
        <v>1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8</v>
      </c>
      <c r="CB117" s="174">
        <v>0</v>
      </c>
      <c r="CZ117" s="145">
        <v>0</v>
      </c>
    </row>
    <row r="118" spans="1:104" ht="12.75">
      <c r="A118" s="168">
        <v>75</v>
      </c>
      <c r="B118" s="169" t="s">
        <v>274</v>
      </c>
      <c r="C118" s="170" t="s">
        <v>275</v>
      </c>
      <c r="D118" s="171" t="s">
        <v>110</v>
      </c>
      <c r="E118" s="172">
        <v>0.385669999999998</v>
      </c>
      <c r="F118" s="172"/>
      <c r="G118" s="173"/>
      <c r="O118" s="167">
        <v>2</v>
      </c>
      <c r="AA118" s="145">
        <v>8</v>
      </c>
      <c r="AB118" s="145">
        <v>0</v>
      </c>
      <c r="AC118" s="145">
        <v>3</v>
      </c>
      <c r="AZ118" s="145">
        <v>1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8</v>
      </c>
      <c r="CB118" s="174">
        <v>0</v>
      </c>
      <c r="CZ118" s="145">
        <v>0</v>
      </c>
    </row>
    <row r="119" spans="1:104" ht="12.75">
      <c r="A119" s="168">
        <v>76</v>
      </c>
      <c r="B119" s="169" t="s">
        <v>276</v>
      </c>
      <c r="C119" s="170" t="s">
        <v>285</v>
      </c>
      <c r="D119" s="171" t="s">
        <v>110</v>
      </c>
      <c r="E119" s="172">
        <v>0.385669999999998</v>
      </c>
      <c r="F119" s="172"/>
      <c r="G119" s="173"/>
      <c r="O119" s="167">
        <v>2</v>
      </c>
      <c r="AA119" s="145">
        <v>8</v>
      </c>
      <c r="AB119" s="145">
        <v>0</v>
      </c>
      <c r="AC119" s="145">
        <v>3</v>
      </c>
      <c r="AZ119" s="145">
        <v>1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4">
        <v>8</v>
      </c>
      <c r="CB119" s="174">
        <v>0</v>
      </c>
      <c r="CZ119" s="145">
        <v>0</v>
      </c>
    </row>
    <row r="120" spans="1:57" ht="12.75">
      <c r="A120" s="181"/>
      <c r="B120" s="182" t="s">
        <v>76</v>
      </c>
      <c r="C120" s="183" t="str">
        <f>CONCATENATE(B115," ",C115)</f>
        <v>D96 Přesuny suti a vybouraných hmot</v>
      </c>
      <c r="D120" s="184"/>
      <c r="E120" s="185"/>
      <c r="F120" s="186"/>
      <c r="G120" s="187"/>
      <c r="O120" s="167">
        <v>4</v>
      </c>
      <c r="BA120" s="188">
        <f>SUM(BA115:BA119)</f>
        <v>0</v>
      </c>
      <c r="BB120" s="188">
        <f>SUM(BB115:BB119)</f>
        <v>0</v>
      </c>
      <c r="BC120" s="188">
        <f>SUM(BC115:BC119)</f>
        <v>0</v>
      </c>
      <c r="BD120" s="188">
        <f>SUM(BD115:BD119)</f>
        <v>0</v>
      </c>
      <c r="BE120" s="188">
        <f>SUM(BE115:BE119)</f>
        <v>0</v>
      </c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spans="1:7" ht="12.75">
      <c r="A144" s="189"/>
      <c r="B144" s="189"/>
      <c r="C144" s="189"/>
      <c r="D144" s="189"/>
      <c r="E144" s="189"/>
      <c r="F144" s="189"/>
      <c r="G144" s="189"/>
    </row>
    <row r="145" spans="1:7" ht="12.75">
      <c r="A145" s="189"/>
      <c r="B145" s="189"/>
      <c r="C145" s="189"/>
      <c r="D145" s="189"/>
      <c r="E145" s="189"/>
      <c r="F145" s="189"/>
      <c r="G145" s="189"/>
    </row>
    <row r="146" spans="1:7" ht="12.75">
      <c r="A146" s="189"/>
      <c r="B146" s="189"/>
      <c r="C146" s="189"/>
      <c r="D146" s="189"/>
      <c r="E146" s="189"/>
      <c r="F146" s="189"/>
      <c r="G146" s="189"/>
    </row>
    <row r="147" spans="1:7" ht="12.75">
      <c r="A147" s="189"/>
      <c r="B147" s="189"/>
      <c r="C147" s="189"/>
      <c r="D147" s="189"/>
      <c r="E147" s="189"/>
      <c r="F147" s="189"/>
      <c r="G147" s="189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spans="1:2" ht="12.75">
      <c r="A179" s="190"/>
      <c r="B179" s="190"/>
    </row>
    <row r="180" spans="1:7" ht="12.75">
      <c r="A180" s="189"/>
      <c r="B180" s="189"/>
      <c r="C180" s="192"/>
      <c r="D180" s="192"/>
      <c r="E180" s="193"/>
      <c r="F180" s="192"/>
      <c r="G180" s="194"/>
    </row>
    <row r="181" spans="1:7" ht="12.75">
      <c r="A181" s="195"/>
      <c r="B181" s="195"/>
      <c r="C181" s="189"/>
      <c r="D181" s="189"/>
      <c r="E181" s="196"/>
      <c r="F181" s="189"/>
      <c r="G181" s="189"/>
    </row>
    <row r="182" spans="1:7" ht="12.75">
      <c r="A182" s="189"/>
      <c r="B182" s="189"/>
      <c r="C182" s="189"/>
      <c r="D182" s="189"/>
      <c r="E182" s="196"/>
      <c r="F182" s="189"/>
      <c r="G182" s="189"/>
    </row>
    <row r="183" spans="1:7" ht="12.75">
      <c r="A183" s="189"/>
      <c r="B183" s="189"/>
      <c r="C183" s="189"/>
      <c r="D183" s="189"/>
      <c r="E183" s="196"/>
      <c r="F183" s="189"/>
      <c r="G183" s="189"/>
    </row>
    <row r="184" spans="1:7" ht="12.75">
      <c r="A184" s="189"/>
      <c r="B184" s="189"/>
      <c r="C184" s="189"/>
      <c r="D184" s="189"/>
      <c r="E184" s="196"/>
      <c r="F184" s="189"/>
      <c r="G184" s="189"/>
    </row>
    <row r="185" spans="1:7" ht="12.75">
      <c r="A185" s="189"/>
      <c r="B185" s="189"/>
      <c r="C185" s="189"/>
      <c r="D185" s="189"/>
      <c r="E185" s="196"/>
      <c r="F185" s="189"/>
      <c r="G185" s="189"/>
    </row>
    <row r="186" spans="1:7" ht="12.75">
      <c r="A186" s="189"/>
      <c r="B186" s="189"/>
      <c r="C186" s="189"/>
      <c r="D186" s="189"/>
      <c r="E186" s="196"/>
      <c r="F186" s="189"/>
      <c r="G186" s="189"/>
    </row>
    <row r="187" spans="1:7" ht="12.75">
      <c r="A187" s="189"/>
      <c r="B187" s="189"/>
      <c r="C187" s="189"/>
      <c r="D187" s="189"/>
      <c r="E187" s="196"/>
      <c r="F187" s="189"/>
      <c r="G187" s="189"/>
    </row>
    <row r="188" spans="1:7" ht="12.75">
      <c r="A188" s="189"/>
      <c r="B188" s="189"/>
      <c r="C188" s="189"/>
      <c r="D188" s="189"/>
      <c r="E188" s="196"/>
      <c r="F188" s="189"/>
      <c r="G188" s="189"/>
    </row>
    <row r="189" spans="1:7" ht="12.75">
      <c r="A189" s="189"/>
      <c r="B189" s="189"/>
      <c r="C189" s="189"/>
      <c r="D189" s="189"/>
      <c r="E189" s="196"/>
      <c r="F189" s="189"/>
      <c r="G189" s="189"/>
    </row>
    <row r="190" spans="1:7" ht="12.75">
      <c r="A190" s="189"/>
      <c r="B190" s="189"/>
      <c r="C190" s="189"/>
      <c r="D190" s="189"/>
      <c r="E190" s="196"/>
      <c r="F190" s="189"/>
      <c r="G190" s="189"/>
    </row>
    <row r="191" spans="1:7" ht="12.75">
      <c r="A191" s="189"/>
      <c r="B191" s="189"/>
      <c r="C191" s="189"/>
      <c r="D191" s="189"/>
      <c r="E191" s="196"/>
      <c r="F191" s="189"/>
      <c r="G191" s="189"/>
    </row>
    <row r="192" spans="1:7" ht="12.75">
      <c r="A192" s="189"/>
      <c r="B192" s="189"/>
      <c r="C192" s="189"/>
      <c r="D192" s="189"/>
      <c r="E192" s="196"/>
      <c r="F192" s="189"/>
      <c r="G192" s="189"/>
    </row>
    <row r="193" spans="1:7" ht="12.75">
      <c r="A193" s="189"/>
      <c r="B193" s="189"/>
      <c r="C193" s="189"/>
      <c r="D193" s="189"/>
      <c r="E193" s="196"/>
      <c r="F193" s="189"/>
      <c r="G193" s="189"/>
    </row>
  </sheetData>
  <sheetProtection/>
  <mergeCells count="6">
    <mergeCell ref="C38:D38"/>
    <mergeCell ref="A1:G1"/>
    <mergeCell ref="A3:B3"/>
    <mergeCell ref="A4:B4"/>
    <mergeCell ref="E4:G4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Pavel Janko</cp:lastModifiedBy>
  <dcterms:created xsi:type="dcterms:W3CDTF">2014-09-17T07:24:16Z</dcterms:created>
  <dcterms:modified xsi:type="dcterms:W3CDTF">2014-10-02T11:48:46Z</dcterms:modified>
  <cp:category/>
  <cp:version/>
  <cp:contentType/>
  <cp:contentStatus/>
</cp:coreProperties>
</file>