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'Položky'!$A$1:$G$178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<sst xmlns="http://schemas.openxmlformats.org/spreadsheetml/2006/main" count="573" uniqueCount="383">
  <si>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</si>
  <si>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</si>
  <si>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</si>
  <si>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</si>
  <si>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</si>
  <si>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</si>
  <si>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</si>
  <si>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</si>
  <si>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</si>
  <si>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</si>
  <si>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</si>
  <si>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</si>
  <si>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</si>
  <si>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</si>
  <si>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</si>
  <si>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</si>
  <si>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</si>
  <si>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</si>
  <si>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</si>
  <si>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</si>
  <si>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</si>
  <si>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</si>
  <si>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</si>
  <si>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</si>
  <si>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</si>
  <si>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</si>
  <si>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</si>
  <si>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</si>
  <si>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</si>
  <si>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</si>
  <si>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</si>
  <si>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</si>
  <si>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</si>
  <si>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</si>
  <si>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</si>
  <si>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</si>
  <si>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</si>
  <si>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</si>
  <si>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</si>
  <si>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</si>
  <si>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</si>
  <si>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</si>
  <si>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</si>
  <si>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</si>
  <si>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</si>
  <si>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</si>
  <si>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</si>
  <si>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</si>
  <si>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</si>
  <si>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</si>
  <si>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</si>
  <si>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</si>
  <si>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</si>
  <si>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</si>
  <si>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</si>
  <si>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</si>
  <si>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</si>
  <si>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</si>
  <si>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</si>
  <si>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</si>
  <si>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</si>
  <si>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</si>
  <si>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</si>
  <si>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</si>
  <si>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</si>
  <si>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</si>
  <si>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</si>
  <si>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</si>
  <si>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</si>
  <si>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</si>
  <si>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</si>
  <si>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</si>
  <si>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</si>
  <si>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</si>
  <si>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</si>
  <si>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</si>
  <si>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</si>
  <si>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</si>
  <si>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</si>
  <si>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2015</t>
  </si>
  <si>
    <t>Psychiatrická nemocnice Brno-Černovice</t>
  </si>
  <si>
    <t>02</t>
  </si>
  <si>
    <t>Kotelna pavilonu 23.</t>
  </si>
  <si>
    <t>Vyřešení vytápění PN-kotelna pavilonu 23.</t>
  </si>
  <si>
    <t>139700010RAC</t>
  </si>
  <si>
    <t>Vykopávka v uzavřeném prostoru v hornině 1-4 vynesení výkopku, odvoz 10 km, uložení na skládku</t>
  </si>
  <si>
    <t>m3</t>
  </si>
  <si>
    <t>jímka:0,60*0,60*0,40</t>
  </si>
  <si>
    <t>95</t>
  </si>
  <si>
    <t>Dokončovací konstrukce na pozemních stavbách</t>
  </si>
  <si>
    <t>953981102R00</t>
  </si>
  <si>
    <t xml:space="preserve">Chemické kotvy do betonu, hl. 90 mm, M 10, ampule </t>
  </si>
  <si>
    <t>kus</t>
  </si>
  <si>
    <t>9501</t>
  </si>
  <si>
    <t>Dodání a osazení plastové nádoby průměr 500mm výška cca 500mm</t>
  </si>
  <si>
    <t>9502</t>
  </si>
  <si>
    <t>Podkladní beton a obetonování plastového sudu v podlaze a úprava pro pororošt</t>
  </si>
  <si>
    <t>9503</t>
  </si>
  <si>
    <t>Kryt  sudu v podlaze z pororoštu pozinkovaného 600x600mm</t>
  </si>
  <si>
    <t>9504</t>
  </si>
  <si>
    <t>Nosič kotle z U50 dl.1200mm vč.šroubů pro zavěšení natřeno D+M</t>
  </si>
  <si>
    <t>96</t>
  </si>
  <si>
    <t>Bourání konstrukcí</t>
  </si>
  <si>
    <t>919735124R00</t>
  </si>
  <si>
    <t xml:space="preserve">Řezání stávajícího betonového krytu tl. 15 - 20 cm </t>
  </si>
  <si>
    <t>m</t>
  </si>
  <si>
    <t>4*0,60</t>
  </si>
  <si>
    <t>965042221RT2</t>
  </si>
  <si>
    <t>Bourání mazanin betonových tl. nad 10 cm, pl. 1 m2 ručně tl. mazaniny 15 - 20 cm</t>
  </si>
  <si>
    <t>0,60*0,60*0,20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</si>
  <si>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</si>
  <si>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</si>
  <si>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</si>
  <si>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</si>
  <si>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</si>
  <si>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</si>
  <si>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</si>
  <si>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722182001RT1</t>
  </si>
  <si>
    <t>Montáž izolačních skruží na potrubí přímé DN 25 samolepící spoj, rychlouzávěr</t>
  </si>
  <si>
    <t>ZTI Dn 20+25:4,00+9,00</t>
  </si>
  <si>
    <t>ÚT:9,00</t>
  </si>
  <si>
    <t>722182004RT1</t>
  </si>
  <si>
    <t>Montáž izolačních skruží na potrubí přímé DN 40 samolepící spoj, rychlouzávěr</t>
  </si>
  <si>
    <t>ÚT:3,00+3,00</t>
  </si>
  <si>
    <t>722182006RT1</t>
  </si>
  <si>
    <t>Montáž izolačních skruží na potrubí přímé DN 80 samolepící spoj, rychlouzávěr</t>
  </si>
  <si>
    <t>anuloid:0,6</t>
  </si>
  <si>
    <t>28377302</t>
  </si>
  <si>
    <t>28377303</t>
  </si>
  <si>
    <t>9,00+9,00</t>
  </si>
  <si>
    <t>28377304</t>
  </si>
  <si>
    <t>28377305</t>
  </si>
  <si>
    <t>28377310</t>
  </si>
  <si>
    <t>998713201R00</t>
  </si>
  <si>
    <t xml:space="preserve">Přesun hmot pro izolace tepelné, výšky do 6 m </t>
  </si>
  <si>
    <t>721</t>
  </si>
  <si>
    <t>Vnitřní kanalizace</t>
  </si>
  <si>
    <t>721176101R00</t>
  </si>
  <si>
    <t>Potrubí HT připojovací DN 32 x 1,8 mm vč. kolen,Tkusů a nálevky pro napojení kotlů a boilerů</t>
  </si>
  <si>
    <t>722170804R00</t>
  </si>
  <si>
    <t xml:space="preserve">Demontáž rozvodů vody z plastů do D 63 </t>
  </si>
  <si>
    <t>722170923R00</t>
  </si>
  <si>
    <t xml:space="preserve">Oprava potrubí z PE, spojka přímá,vně.závit 32x3/4 </t>
  </si>
  <si>
    <t>722172313R00</t>
  </si>
  <si>
    <t xml:space="preserve">Potrubí z PPR Instaplast, studená, D 32/4,4 mm </t>
  </si>
  <si>
    <t>734249104R00</t>
  </si>
  <si>
    <t xml:space="preserve">Montáž ventilů zpětných závitových G 1 </t>
  </si>
  <si>
    <t>72101</t>
  </si>
  <si>
    <t>PP hadice pro napojení kotlů do odpadu DN15 D+M</t>
  </si>
  <si>
    <t>72102</t>
  </si>
  <si>
    <t>72103</t>
  </si>
  <si>
    <t>Hadice pro napojení kalového čerpadla DN25 D+M</t>
  </si>
  <si>
    <t>72104</t>
  </si>
  <si>
    <t>Ventil zpětný do svislého potrubí+nástavec na 1" hadici</t>
  </si>
  <si>
    <t>998721101R00</t>
  </si>
  <si>
    <t xml:space="preserve">Přesun hmot pro vnitřní kanalizaci, výšky do 6 m </t>
  </si>
  <si>
    <t>722</t>
  </si>
  <si>
    <t>Vnitřní vodovod</t>
  </si>
  <si>
    <t>722131933R00</t>
  </si>
  <si>
    <t xml:space="preserve">Oprava-propojení dosavadního potrubí závit. DN 25 </t>
  </si>
  <si>
    <t>722131935R00</t>
  </si>
  <si>
    <t xml:space="preserve">Oprava-propojení dosavadního potrubí závit. DN 40 </t>
  </si>
  <si>
    <t>722172312R00</t>
  </si>
  <si>
    <t xml:space="preserve">Potrubí z PPR Instaplast, studená, D 25/3,5 mm </t>
  </si>
  <si>
    <t>722224115U00</t>
  </si>
  <si>
    <t xml:space="preserve">Kohout plnicí/vypouštěcí G 1/2 PN10 </t>
  </si>
  <si>
    <t>722231251P</t>
  </si>
  <si>
    <t xml:space="preserve">Ventil poj mos G1/2 k bojleru otv.přetlak 600kPa </t>
  </si>
  <si>
    <t>722232104P</t>
  </si>
  <si>
    <t xml:space="preserve">Kulo kohout přímý G3/4 vni/vně záv+šroubení </t>
  </si>
  <si>
    <t>722232105P</t>
  </si>
  <si>
    <t xml:space="preserve">Kulo kohout přímý G1 vni/vně záv+šroubení </t>
  </si>
  <si>
    <t>722234264P</t>
  </si>
  <si>
    <t xml:space="preserve">Filtr mosaz G3/4 PN16-120°C 2xzávit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</si>
  <si>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</si>
  <si>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</si>
  <si>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</si>
  <si>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</si>
  <si>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722290226R00</t>
  </si>
  <si>
    <t xml:space="preserve">Zkouška tlaku potrubí závitového DN 50 </t>
  </si>
  <si>
    <t>725811161P</t>
  </si>
  <si>
    <t xml:space="preserve">Ventil výtok stěna pračka G 1/2 šroubení na hadici </t>
  </si>
  <si>
    <t>soubor</t>
  </si>
  <si>
    <t>732429111R00</t>
  </si>
  <si>
    <t xml:space="preserve">Montáž čerpadel oběhových spirálních, DN 25 </t>
  </si>
  <si>
    <t>426109321</t>
  </si>
  <si>
    <t>Čerpadlo Star Wilo Z15/2 vč.ovládání spínacími hodinami WILO S 1H</t>
  </si>
  <si>
    <t>551-1</t>
  </si>
  <si>
    <t>Zpětný ventil do svislého potrubí3/4</t>
  </si>
  <si>
    <t>551-11</t>
  </si>
  <si>
    <t>Zpětný ventil do ležatého potrubi 1"</t>
  </si>
  <si>
    <t>55113459.A</t>
  </si>
  <si>
    <t>55113526.A</t>
  </si>
  <si>
    <t>Kohout kulový R250D, PN 35 1" páčka,</t>
  </si>
  <si>
    <t>998722201R00</t>
  </si>
  <si>
    <t xml:space="preserve">Přesun hmot pro vnitřní vodovod, výšky do 6 m </t>
  </si>
  <si>
    <t>723</t>
  </si>
  <si>
    <t>Vnitřní plynovod</t>
  </si>
  <si>
    <t>723120203R00</t>
  </si>
  <si>
    <t xml:space="preserve">Potrubí ocelové závitové černé svařované DN 20 </t>
  </si>
  <si>
    <t>723120205R00</t>
  </si>
  <si>
    <t xml:space="preserve">Potrubí ocelové závitové černé svařované DN 32 </t>
  </si>
  <si>
    <t>723120804R00</t>
  </si>
  <si>
    <t xml:space="preserve">Demontáž potrubí svařovaného závitového do DN 25 </t>
  </si>
  <si>
    <t>723190103P</t>
  </si>
  <si>
    <t xml:space="preserve">Přípoj plyn hadice G1/2x1/2 dl-500mm </t>
  </si>
  <si>
    <t>723190203R00</t>
  </si>
  <si>
    <t>Přípojka plynovodu, trubky závitové černé DN 20 připojení kotlů</t>
  </si>
  <si>
    <t>723190909R00</t>
  </si>
  <si>
    <t xml:space="preserve">Zkouška tlaková  plynového potrubí </t>
  </si>
  <si>
    <t>723239102RT2</t>
  </si>
  <si>
    <t>Montáž plynovodních armatur, 2 závity, G 3/4 včetně kulového kohoutu</t>
  </si>
  <si>
    <t>31630509</t>
  </si>
  <si>
    <t>Oblouk K3 90° 11353.1 d 31,8 x 2,6 mm</t>
  </si>
  <si>
    <t>998723201R00</t>
  </si>
  <si>
    <t xml:space="preserve">Přesun hmot pro vnitřní plynovod, výšky do 6 m </t>
  </si>
  <si>
    <t>900    RT</t>
  </si>
  <si>
    <t xml:space="preserve">Hzs - Odvětrání a uvedení do provozu </t>
  </si>
  <si>
    <t>hod</t>
  </si>
  <si>
    <t>905      R01</t>
  </si>
  <si>
    <t xml:space="preserve">Hzs výchozí revize plynu </t>
  </si>
  <si>
    <t>731</t>
  </si>
  <si>
    <t>Kotelny</t>
  </si>
  <si>
    <t>731200826R00</t>
  </si>
  <si>
    <t xml:space="preserve">Demontáž kotle ocel.,kapal./plyn, do 60 kW </t>
  </si>
  <si>
    <t>731249312R00</t>
  </si>
  <si>
    <t xml:space="preserve">Montáž závěsných kotlů turbo bez TUV, odkouření </t>
  </si>
  <si>
    <t>731341130R00</t>
  </si>
  <si>
    <t xml:space="preserve">Hadice napouštěcí pryžové D 16/23 </t>
  </si>
  <si>
    <t>P1</t>
  </si>
  <si>
    <t>Montáž odkouření z pojízdné plošiny 3x6m 1x5m,1x6m</t>
  </si>
  <si>
    <t>B1</t>
  </si>
  <si>
    <t>Kotel závěsný kondenzační Baxi Luna Duo tec MP1.50 výkon 45kW</t>
  </si>
  <si>
    <t>B2</t>
  </si>
  <si>
    <t>Kompl.regulace Siemens pro reg.kaskády 2kotlů, a nabíjení zás.TUV+teplotní čidla</t>
  </si>
  <si>
    <t>kpl</t>
  </si>
  <si>
    <t>Regulace doplněna o modul dálkového ovládání-</t>
  </si>
  <si>
    <t>typ dle požadavku servisního technika Baxi</t>
  </si>
  <si>
    <t>M3</t>
  </si>
  <si>
    <t xml:space="preserve">Přechod odkouření z kotle na DN 80/125 </t>
  </si>
  <si>
    <t>M4</t>
  </si>
  <si>
    <t xml:space="preserve">Koaxiálníodtah spalin DN 80/125 </t>
  </si>
  <si>
    <t>5+6</t>
  </si>
  <si>
    <t>M5</t>
  </si>
  <si>
    <t xml:space="preserve">Koaxiální odtah DN 80/125-koleno </t>
  </si>
  <si>
    <t>998731201R00</t>
  </si>
  <si>
    <t xml:space="preserve">Přesun hmot pro kotelny, výšky do 6 m </t>
  </si>
  <si>
    <t>732</t>
  </si>
  <si>
    <t>Strojovny</t>
  </si>
  <si>
    <t>732212815R00</t>
  </si>
  <si>
    <t xml:space="preserve">Demontáž ohříváků zásobníkových stojat.do 1600 l </t>
  </si>
  <si>
    <t>732219315P</t>
  </si>
  <si>
    <t xml:space="preserve">Montáž ohříváků vody stojatých 300l </t>
  </si>
  <si>
    <t>732339105R00</t>
  </si>
  <si>
    <t xml:space="preserve">Montáž nádoby expanzní tlakové 80 l </t>
  </si>
  <si>
    <t>732429112R00</t>
  </si>
  <si>
    <t xml:space="preserve">Montáž čerpadel oběhových spirálních, DN 40 </t>
  </si>
  <si>
    <t>73202</t>
  </si>
  <si>
    <t xml:space="preserve">Vypuštění teplovodního systému </t>
  </si>
  <si>
    <t>73203</t>
  </si>
  <si>
    <t xml:space="preserve">Napuštění a odvzdušnění teplovodního systému </t>
  </si>
  <si>
    <t>73204</t>
  </si>
  <si>
    <t xml:space="preserve">Zkouška těsnosti a topná zkouška </t>
  </si>
  <si>
    <t>Oběhové čerpadlo s řízenými otáčkami WILO TOP E 30.1.2007</t>
  </si>
  <si>
    <t>73205</t>
  </si>
  <si>
    <t>73206</t>
  </si>
  <si>
    <t xml:space="preserve">Expanzomat tlakový 80litrů </t>
  </si>
  <si>
    <t>73207</t>
  </si>
  <si>
    <t>31941533</t>
  </si>
  <si>
    <t>Nátrubek jednoznačný č. 270 DN 3/8" černý</t>
  </si>
  <si>
    <t>31941534</t>
  </si>
  <si>
    <t>Nátrubek jednoznačný č. 270 DN 1/2" černý</t>
  </si>
  <si>
    <t>998732101R00</t>
  </si>
  <si>
    <t xml:space="preserve">Přesun hmot pro strojovny, výšky do 6 m </t>
  </si>
  <si>
    <t>733</t>
  </si>
  <si>
    <t>Rozvod potrubí</t>
  </si>
  <si>
    <t>733110806R00</t>
  </si>
  <si>
    <t xml:space="preserve">Demontáž potrubí ocelového závitového do DN 15-32 </t>
  </si>
  <si>
    <t>733111215R00</t>
  </si>
  <si>
    <t xml:space="preserve">Potrubí závit. zesílené nízkot. v kotelnách DN 25 </t>
  </si>
  <si>
    <t>733111216R00</t>
  </si>
  <si>
    <t xml:space="preserve">Potrubí závit. zesílené nízkot. v kotelnách DN 32 </t>
  </si>
  <si>
    <t>733111217R00</t>
  </si>
  <si>
    <t xml:space="preserve">Potrubí závit. zesílené nízkot. v kotelnách DN 40 </t>
  </si>
  <si>
    <t>733121225P</t>
  </si>
  <si>
    <t>Anuloid D 89/3,6 dl.600mm rozteč napojení 400mm 2x hlubokotažné dno</t>
  </si>
  <si>
    <t>733123917P</t>
  </si>
  <si>
    <t>Svařovaný spoj potrubí ocelového hladkého D 51 mm propojení stávajícího potrubí</t>
  </si>
  <si>
    <t>31630513</t>
  </si>
  <si>
    <t>Oblouk K3 90° 11353.1 d 44,5 x 2,6 mm</t>
  </si>
  <si>
    <t>998733201R00</t>
  </si>
  <si>
    <t xml:space="preserve">Přesun hmot pro rozvody potrubí, výšky do 6 m </t>
  </si>
  <si>
    <t>734</t>
  </si>
  <si>
    <t>Armatury</t>
  </si>
  <si>
    <t>734173214R00</t>
  </si>
  <si>
    <t xml:space="preserve">Přírubové spoje PN 0,6/I MPa, DN 50 </t>
  </si>
  <si>
    <t>734209102RT2</t>
  </si>
  <si>
    <t>Montáž armatur závitových,s 1závitem, G 3/8 včetně ventilu odvzdušňovacího automatického</t>
  </si>
  <si>
    <t>734209103RT3</t>
  </si>
  <si>
    <t>Montáž armatur závitových,s 1závitem, G 1/2 včetně kul.kohoutu vypouštěcího</t>
  </si>
  <si>
    <t>734209115P1</t>
  </si>
  <si>
    <t>Montáž armatur závitových,se 2závity, G 1 včetně zpětného ventilu svislého</t>
  </si>
  <si>
    <t>734209115P2</t>
  </si>
  <si>
    <t>Montáž armatur závitových,se 2závity, G 1 včetně zpětného ventilu ležatého</t>
  </si>
  <si>
    <t>734209115RT2</t>
  </si>
  <si>
    <t>Montáž armatur závitových,se 2závity, G 1 včetně kulového kohoutu</t>
  </si>
  <si>
    <t>734209115RT3</t>
  </si>
  <si>
    <t>Montáž armatur závitových,se 2závity, G 1 včetně filtru</t>
  </si>
  <si>
    <t>734209116RT2</t>
  </si>
  <si>
    <t>Montáž armatur závitových,se 2závity, G 5/4 včetně kulového kohoutu</t>
  </si>
  <si>
    <t>734209116RT3</t>
  </si>
  <si>
    <t>Montáž armatur závitových,se 2závity, G 5/4 včetně filtru</t>
  </si>
  <si>
    <t>734209116RT4</t>
  </si>
  <si>
    <t>Montáž armatur závitových,se 2závity, G 5/4 včetně zpětného ventilu svislého</t>
  </si>
  <si>
    <t>734261215R00</t>
  </si>
  <si>
    <t xml:space="preserve">Šroubení  V 4300 přímé, G 1 </t>
  </si>
  <si>
    <t>734261216R00</t>
  </si>
  <si>
    <t xml:space="preserve">Šroubení  V 4300 přímé, G 5/4 </t>
  </si>
  <si>
    <t>734411111P</t>
  </si>
  <si>
    <t>Teploměr přímý s pouzdrem  typ 160 vč.jímky a pouzdra</t>
  </si>
  <si>
    <t>734411147</t>
  </si>
  <si>
    <t xml:space="preserve">Teploměr dvoukovový příložný na trubku 0-120 </t>
  </si>
  <si>
    <t>998734201R00</t>
  </si>
  <si>
    <t xml:space="preserve">Přesun hmot pro armatury, výšky do 6 m </t>
  </si>
  <si>
    <t>766</t>
  </si>
  <si>
    <t>Konstrukce truhlářské</t>
  </si>
  <si>
    <t>766664958U00</t>
  </si>
  <si>
    <t xml:space="preserve">Oprava dveře výměna klika+štítek </t>
  </si>
  <si>
    <t>sada</t>
  </si>
  <si>
    <t>766669117R00</t>
  </si>
  <si>
    <t xml:space="preserve">Dokování samozavírače na ocelovou zárubeň </t>
  </si>
  <si>
    <t>54914597</t>
  </si>
  <si>
    <t>Klika a knoflík se štítem  804  FAB/90 Cr</t>
  </si>
  <si>
    <t>54917035</t>
  </si>
  <si>
    <t>Zavírač dveří hydraulický</t>
  </si>
  <si>
    <t>998766201R00</t>
  </si>
  <si>
    <t xml:space="preserve">Přesun hmot pro truhlářské konstr., výšky do 6 m </t>
  </si>
  <si>
    <t>783</t>
  </si>
  <si>
    <t>Nátěry</t>
  </si>
  <si>
    <t>783424340R00</t>
  </si>
  <si>
    <t xml:space="preserve">Nátěr syntet. potrubí do DN 50 mm  Z+2x +1x email </t>
  </si>
  <si>
    <t>783425150R00</t>
  </si>
  <si>
    <t xml:space="preserve">Nátěr syntetický potrubí do DN 100 mm  Z + 2x </t>
  </si>
  <si>
    <t>784</t>
  </si>
  <si>
    <t>Malby</t>
  </si>
  <si>
    <t>784452911R00</t>
  </si>
  <si>
    <t xml:space="preserve">Oprava,malba směsí tekut.2x,1bar+obrus míst. 3,8 m </t>
  </si>
  <si>
    <t>m2</t>
  </si>
  <si>
    <t>2*(4,31+1,80)*2,80+4,31*1,80</t>
  </si>
  <si>
    <t>M21</t>
  </si>
  <si>
    <t>Elektromontáže</t>
  </si>
  <si>
    <t>210</t>
  </si>
  <si>
    <t>Zásuvky 230V ze stávajícího rozvodu vč.vodičů a revize</t>
  </si>
  <si>
    <t>M22</t>
  </si>
  <si>
    <t>Montáž sdělovací a zabezp. techniky</t>
  </si>
  <si>
    <t>220</t>
  </si>
  <si>
    <t>Zapojení ekvitermní regulace kotlů a regulace ohřevu TUV</t>
  </si>
  <si>
    <t>Provede servisní technik BAXI</t>
  </si>
  <si>
    <t>2201</t>
  </si>
  <si>
    <t>Rozšíření regulace v kotlech pro dálk.ovládání a monitoring provozu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</si>
  <si>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</si>
  <si>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</si>
  <si>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</si>
  <si>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</si>
  <si>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</si>
  <si>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</si>
  <si>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</si>
  <si>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</si>
  <si>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979999997R00</t>
  </si>
  <si>
    <t>Zařízení staveniště</t>
  </si>
  <si>
    <t>Psychiatrická nemocnice Brno-Černovice,Húskova 2.</t>
  </si>
  <si>
    <t>Izolace potrubí  DG 22/30mm</t>
  </si>
  <si>
    <t>Izolace potrubí  DG 25/30mm</t>
  </si>
  <si>
    <t>Izolace potrubí DG 35/30mm</t>
  </si>
  <si>
    <t>Izolace potrubí  DG 42/30mm</t>
  </si>
  <si>
    <t>Izolace potrubí  DG 89/30mm</t>
  </si>
  <si>
    <t>Kalové čerpadlo ponorné s plovákovým spinačem  TM 32/7 Q=8m3/hod H=7m D+M</t>
  </si>
  <si>
    <t xml:space="preserve">Kohout kulový R950 3/4" plnoprůt. páčka </t>
  </si>
  <si>
    <t xml:space="preserve">typ dle požadavku servisního technika </t>
  </si>
  <si>
    <t xml:space="preserve">Oběhové čerpadlo  RS 25/4 </t>
  </si>
  <si>
    <t xml:space="preserve">Ohřívač vody  OKC300 NTR </t>
  </si>
  <si>
    <t xml:space="preserve">Provede servisní technik </t>
  </si>
  <si>
    <t xml:space="preserve">Poplatek za skládku čistá suť 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</si>
</sst>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6" fillId="21" borderId="5" applyNumberFormat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20" borderId="11" xfId="0" applyFont="1" applyFill="1" applyBorder="1" applyAlignment="1">
      <alignment horizontal="left"/>
    </xf>
    <xf numFmtId="0" fontId="5" fillId="20" borderId="12" xfId="0" applyFont="1" applyFill="1" applyBorder="1" applyAlignment="1">
      <alignment horizontal="centerContinuous"/>
    </xf>
    <xf numFmtId="0" fontId="6" fillId="20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20" borderId="16" xfId="0" applyNumberFormat="1" applyFont="1" applyFill="1" applyBorder="1" applyAlignment="1">
      <alignment/>
    </xf>
    <xf numFmtId="49" fontId="3" fillId="20" borderId="17" xfId="0" applyNumberFormat="1" applyFont="1" applyFill="1" applyBorder="1" applyAlignment="1">
      <alignment/>
    </xf>
    <xf numFmtId="0" fontId="4" fillId="20" borderId="18" xfId="0" applyFont="1" applyFill="1" applyBorder="1" applyAlignment="1">
      <alignment/>
    </xf>
    <xf numFmtId="0" fontId="3" fillId="20" borderId="18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20" borderId="21" xfId="0" applyNumberFormat="1" applyFont="1" applyFill="1" applyBorder="1" applyAlignment="1">
      <alignment/>
    </xf>
    <xf numFmtId="49" fontId="3" fillId="20" borderId="22" xfId="0" applyNumberFormat="1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20" borderId="29" xfId="0" applyFont="1" applyFill="1" applyBorder="1" applyAlignment="1">
      <alignment horizontal="left"/>
    </xf>
    <xf numFmtId="0" fontId="3" fillId="20" borderId="30" xfId="0" applyFont="1" applyFill="1" applyBorder="1" applyAlignment="1">
      <alignment horizontal="left"/>
    </xf>
    <xf numFmtId="0" fontId="3" fillId="20" borderId="31" xfId="0" applyFont="1" applyFill="1" applyBorder="1" applyAlignment="1">
      <alignment horizontal="centerContinuous"/>
    </xf>
    <xf numFmtId="0" fontId="4" fillId="20" borderId="30" xfId="0" applyFont="1" applyFill="1" applyBorder="1" applyAlignment="1">
      <alignment horizontal="centerContinuous"/>
    </xf>
    <xf numFmtId="0" fontId="3" fillId="20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20" borderId="11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20" borderId="37" xfId="0" applyFont="1" applyFill="1" applyBorder="1" applyAlignment="1">
      <alignment/>
    </xf>
    <xf numFmtId="0" fontId="7" fillId="20" borderId="38" xfId="0" applyFont="1" applyFill="1" applyBorder="1" applyAlignment="1">
      <alignment/>
    </xf>
    <xf numFmtId="0" fontId="7" fillId="20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55" applyFont="1" applyBorder="1">
      <alignment/>
      <protection/>
    </xf>
    <xf numFmtId="0" fontId="3" fillId="0" borderId="49" xfId="55" applyFont="1" applyBorder="1">
      <alignment/>
      <protection/>
    </xf>
    <xf numFmtId="0" fontId="3" fillId="0" borderId="49" xfId="55" applyFont="1" applyBorder="1" applyAlignment="1">
      <alignment horizontal="right"/>
      <protection/>
    </xf>
    <xf numFmtId="0" fontId="3" fillId="0" borderId="50" xfId="55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55" applyFont="1" applyBorder="1">
      <alignment/>
      <protection/>
    </xf>
    <xf numFmtId="0" fontId="3" fillId="0" borderId="52" xfId="55" applyFont="1" applyBorder="1">
      <alignment/>
      <protection/>
    </xf>
    <xf numFmtId="0" fontId="3" fillId="0" borderId="52" xfId="55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0" borderId="29" xfId="0" applyNumberFormat="1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4" fillId="20" borderId="31" xfId="0" applyFont="1" applyFill="1" applyBorder="1" applyAlignment="1">
      <alignment horizontal="center"/>
    </xf>
    <xf numFmtId="0" fontId="4" fillId="20" borderId="53" xfId="0" applyFont="1" applyFill="1" applyBorder="1" applyAlignment="1">
      <alignment horizontal="center"/>
    </xf>
    <xf numFmtId="0" fontId="4" fillId="20" borderId="54" xfId="0" applyFont="1" applyFill="1" applyBorder="1" applyAlignment="1">
      <alignment horizontal="center"/>
    </xf>
    <xf numFmtId="0" fontId="4" fillId="20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20" borderId="29" xfId="0" applyFont="1" applyFill="1" applyBorder="1" applyAlignment="1">
      <alignment/>
    </xf>
    <xf numFmtId="0" fontId="4" fillId="20" borderId="30" xfId="0" applyFont="1" applyFill="1" applyBorder="1" applyAlignment="1">
      <alignment/>
    </xf>
    <xf numFmtId="3" fontId="4" fillId="20" borderId="31" xfId="0" applyNumberFormat="1" applyFont="1" applyFill="1" applyBorder="1" applyAlignment="1">
      <alignment/>
    </xf>
    <xf numFmtId="3" fontId="4" fillId="20" borderId="53" xfId="0" applyNumberFormat="1" applyFont="1" applyFill="1" applyBorder="1" applyAlignment="1">
      <alignment/>
    </xf>
    <xf numFmtId="3" fontId="4" fillId="20" borderId="54" xfId="0" applyNumberFormat="1" applyFont="1" applyFill="1" applyBorder="1" applyAlignment="1">
      <alignment/>
    </xf>
    <xf numFmtId="3" fontId="4" fillId="20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20" borderId="41" xfId="0" applyFont="1" applyFill="1" applyBorder="1" applyAlignment="1">
      <alignment/>
    </xf>
    <xf numFmtId="0" fontId="4" fillId="20" borderId="56" xfId="0" applyFont="1" applyFill="1" applyBorder="1" applyAlignment="1">
      <alignment horizontal="right"/>
    </xf>
    <xf numFmtId="0" fontId="4" fillId="20" borderId="13" xfId="0" applyFont="1" applyFill="1" applyBorder="1" applyAlignment="1">
      <alignment horizontal="right"/>
    </xf>
    <xf numFmtId="0" fontId="4" fillId="20" borderId="12" xfId="0" applyFont="1" applyFill="1" applyBorder="1" applyAlignment="1">
      <alignment horizontal="center"/>
    </xf>
    <xf numFmtId="4" fontId="6" fillId="20" borderId="13" xfId="0" applyNumberFormat="1" applyFont="1" applyFill="1" applyBorder="1" applyAlignment="1">
      <alignment horizontal="right"/>
    </xf>
    <xf numFmtId="4" fontId="6" fillId="20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20" borderId="37" xfId="0" applyFont="1" applyFill="1" applyBorder="1" applyAlignment="1">
      <alignment/>
    </xf>
    <xf numFmtId="0" fontId="4" fillId="20" borderId="38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4" fontId="3" fillId="20" borderId="57" xfId="0" applyNumberFormat="1" applyFont="1" applyFill="1" applyBorder="1" applyAlignment="1">
      <alignment/>
    </xf>
    <xf numFmtId="4" fontId="3" fillId="20" borderId="37" xfId="0" applyNumberFormat="1" applyFont="1" applyFill="1" applyBorder="1" applyAlignment="1">
      <alignment/>
    </xf>
    <xf numFmtId="4" fontId="3" fillId="20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14" fillId="0" borderId="0" xfId="55" applyFont="1" applyAlignment="1">
      <alignment horizontal="right"/>
      <protection/>
    </xf>
    <xf numFmtId="0" fontId="5" fillId="0" borderId="50" xfId="55" applyFont="1" applyBorder="1" applyAlignment="1">
      <alignment horizontal="right"/>
      <protection/>
    </xf>
    <xf numFmtId="0" fontId="3" fillId="0" borderId="49" xfId="55" applyFont="1" applyBorder="1" applyAlignment="1">
      <alignment horizontal="left"/>
      <protection/>
    </xf>
    <xf numFmtId="0" fontId="3" fillId="0" borderId="51" xfId="55" applyFont="1" applyBorder="1">
      <alignment/>
      <protection/>
    </xf>
    <xf numFmtId="0" fontId="5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 applyAlignment="1">
      <alignment/>
      <protection/>
    </xf>
    <xf numFmtId="49" fontId="5" fillId="20" borderId="19" xfId="55" applyNumberFormat="1" applyFont="1" applyFill="1" applyBorder="1">
      <alignment/>
      <protection/>
    </xf>
    <xf numFmtId="0" fontId="5" fillId="20" borderId="17" xfId="55" applyFont="1" applyFill="1" applyBorder="1" applyAlignment="1">
      <alignment horizontal="center"/>
      <protection/>
    </xf>
    <xf numFmtId="0" fontId="5" fillId="20" borderId="17" xfId="55" applyNumberFormat="1" applyFont="1" applyFill="1" applyBorder="1" applyAlignment="1">
      <alignment horizontal="center"/>
      <protection/>
    </xf>
    <xf numFmtId="0" fontId="5" fillId="20" borderId="19" xfId="55" applyFont="1" applyFill="1" applyBorder="1" applyAlignment="1">
      <alignment horizontal="center"/>
      <protection/>
    </xf>
    <xf numFmtId="0" fontId="4" fillId="0" borderId="58" xfId="55" applyFont="1" applyBorder="1" applyAlignment="1">
      <alignment horizontal="center"/>
      <protection/>
    </xf>
    <xf numFmtId="49" fontId="4" fillId="0" borderId="58" xfId="55" applyNumberFormat="1" applyFont="1" applyBorder="1" applyAlignment="1">
      <alignment horizontal="left"/>
      <protection/>
    </xf>
    <xf numFmtId="0" fontId="4" fillId="0" borderId="59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3" fillId="0" borderId="18" xfId="55" applyNumberFormat="1" applyFont="1" applyBorder="1" applyAlignment="1">
      <alignment horizontal="right"/>
      <protection/>
    </xf>
    <xf numFmtId="0" fontId="3" fillId="0" borderId="17" xfId="55" applyNumberFormat="1" applyFont="1" applyBorder="1">
      <alignment/>
      <protection/>
    </xf>
    <xf numFmtId="0" fontId="0" fillId="0" borderId="0" xfId="55" applyNumberFormat="1">
      <alignment/>
      <protection/>
    </xf>
    <xf numFmtId="0" fontId="15" fillId="0" borderId="0" xfId="55" applyFont="1">
      <alignment/>
      <protection/>
    </xf>
    <xf numFmtId="0" fontId="16" fillId="0" borderId="60" xfId="55" applyFont="1" applyBorder="1" applyAlignment="1">
      <alignment horizontal="center" vertical="top"/>
      <protection/>
    </xf>
    <xf numFmtId="49" fontId="16" fillId="0" borderId="60" xfId="55" applyNumberFormat="1" applyFont="1" applyBorder="1" applyAlignment="1">
      <alignment horizontal="left" vertical="top"/>
      <protection/>
    </xf>
    <xf numFmtId="0" fontId="16" fillId="0" borderId="60" xfId="55" applyFont="1" applyBorder="1" applyAlignment="1">
      <alignment vertical="top" wrapText="1"/>
      <protection/>
    </xf>
    <xf numFmtId="49" fontId="16" fillId="0" borderId="60" xfId="55" applyNumberFormat="1" applyFont="1" applyBorder="1" applyAlignment="1">
      <alignment horizontal="center" shrinkToFit="1"/>
      <protection/>
    </xf>
    <xf numFmtId="4" fontId="16" fillId="0" borderId="60" xfId="55" applyNumberFormat="1" applyFont="1" applyBorder="1" applyAlignment="1">
      <alignment horizontal="right"/>
      <protection/>
    </xf>
    <xf numFmtId="4" fontId="16" fillId="0" borderId="60" xfId="55" applyNumberFormat="1" applyFont="1" applyBorder="1">
      <alignment/>
      <protection/>
    </xf>
    <xf numFmtId="0" fontId="15" fillId="0" borderId="0" xfId="55" applyFont="1">
      <alignment/>
      <protection/>
    </xf>
    <xf numFmtId="0" fontId="5" fillId="0" borderId="58" xfId="55" applyFont="1" applyBorder="1" applyAlignment="1">
      <alignment horizontal="center"/>
      <protection/>
    </xf>
    <xf numFmtId="49" fontId="5" fillId="0" borderId="58" xfId="55" applyNumberFormat="1" applyFont="1" applyBorder="1" applyAlignment="1">
      <alignment horizontal="left"/>
      <protection/>
    </xf>
    <xf numFmtId="0" fontId="19" fillId="0" borderId="0" xfId="55" applyFont="1" applyAlignment="1">
      <alignment wrapText="1"/>
      <protection/>
    </xf>
    <xf numFmtId="49" fontId="5" fillId="0" borderId="58" xfId="55" applyNumberFormat="1" applyFont="1" applyBorder="1" applyAlignment="1">
      <alignment horizontal="right"/>
      <protection/>
    </xf>
    <xf numFmtId="4" fontId="20" fillId="24" borderId="61" xfId="55" applyNumberFormat="1" applyFont="1" applyFill="1" applyBorder="1" applyAlignment="1">
      <alignment horizontal="right" wrapText="1"/>
      <protection/>
    </xf>
    <xf numFmtId="0" fontId="20" fillId="24" borderId="42" xfId="55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20" borderId="19" xfId="55" applyFont="1" applyFill="1" applyBorder="1" applyAlignment="1">
      <alignment horizontal="center"/>
      <protection/>
    </xf>
    <xf numFmtId="49" fontId="22" fillId="20" borderId="19" xfId="55" applyNumberFormat="1" applyFont="1" applyFill="1" applyBorder="1" applyAlignment="1">
      <alignment horizontal="left"/>
      <protection/>
    </xf>
    <xf numFmtId="0" fontId="22" fillId="20" borderId="59" xfId="55" applyFont="1" applyFill="1" applyBorder="1">
      <alignment/>
      <protection/>
    </xf>
    <xf numFmtId="0" fontId="3" fillId="20" borderId="18" xfId="55" applyFont="1" applyFill="1" applyBorder="1" applyAlignment="1">
      <alignment horizontal="center"/>
      <protection/>
    </xf>
    <xf numFmtId="4" fontId="3" fillId="20" borderId="18" xfId="55" applyNumberFormat="1" applyFont="1" applyFill="1" applyBorder="1" applyAlignment="1">
      <alignment horizontal="right"/>
      <protection/>
    </xf>
    <xf numFmtId="4" fontId="3" fillId="20" borderId="17" xfId="55" applyNumberFormat="1" applyFont="1" applyFill="1" applyBorder="1" applyAlignment="1">
      <alignment horizontal="right"/>
      <protection/>
    </xf>
    <xf numFmtId="4" fontId="4" fillId="20" borderId="19" xfId="55" applyNumberFormat="1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23" fillId="0" borderId="0" xfId="55" applyFont="1" applyAlignment="1">
      <alignment/>
      <protection/>
    </xf>
    <xf numFmtId="0" fontId="0" fillId="0" borderId="0" xfId="55" applyAlignment="1">
      <alignment horizontal="right"/>
      <protection/>
    </xf>
    <xf numFmtId="0" fontId="24" fillId="0" borderId="0" xfId="55" applyFont="1" applyBorder="1">
      <alignment/>
      <protection/>
    </xf>
    <xf numFmtId="3" fontId="24" fillId="0" borderId="0" xfId="55" applyNumberFormat="1" applyFont="1" applyBorder="1" applyAlignment="1">
      <alignment horizontal="right"/>
      <protection/>
    </xf>
    <xf numFmtId="4" fontId="24" fillId="0" borderId="0" xfId="55" applyNumberFormat="1" applyFont="1" applyBorder="1">
      <alignment/>
      <protection/>
    </xf>
    <xf numFmtId="0" fontId="23" fillId="0" borderId="0" xfId="55" applyFont="1" applyBorder="1" applyAlignment="1">
      <alignment/>
      <protection/>
    </xf>
    <xf numFmtId="0" fontId="0" fillId="0" borderId="0" xfId="5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7" fillId="20" borderId="63" xfId="0" applyNumberFormat="1" applyFont="1" applyFill="1" applyBorder="1" applyAlignment="1">
      <alignment horizontal="right" indent="2"/>
    </xf>
    <xf numFmtId="166" fontId="7" fillId="20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3" fillId="0" borderId="64" xfId="55" applyFont="1" applyBorder="1" applyAlignment="1">
      <alignment horizontal="center"/>
      <protection/>
    </xf>
    <xf numFmtId="0" fontId="3" fillId="0" borderId="65" xfId="55" applyFont="1" applyBorder="1" applyAlignment="1">
      <alignment horizontal="center"/>
      <protection/>
    </xf>
    <xf numFmtId="0" fontId="3" fillId="0" borderId="66" xfId="55" applyFont="1" applyBorder="1" applyAlignment="1">
      <alignment horizontal="center"/>
      <protection/>
    </xf>
    <xf numFmtId="0" fontId="3" fillId="0" borderId="67" xfId="55" applyFont="1" applyBorder="1" applyAlignment="1">
      <alignment horizontal="center"/>
      <protection/>
    </xf>
    <xf numFmtId="0" fontId="3" fillId="0" borderId="68" xfId="55" applyFont="1" applyBorder="1" applyAlignment="1">
      <alignment horizontal="left"/>
      <protection/>
    </xf>
    <xf numFmtId="0" fontId="3" fillId="0" borderId="52" xfId="55" applyFont="1" applyBorder="1" applyAlignment="1">
      <alignment horizontal="left"/>
      <protection/>
    </xf>
    <xf numFmtId="0" fontId="3" fillId="0" borderId="69" xfId="55" applyFont="1" applyBorder="1" applyAlignment="1">
      <alignment horizontal="left"/>
      <protection/>
    </xf>
    <xf numFmtId="3" fontId="4" fillId="20" borderId="38" xfId="0" applyNumberFormat="1" applyFont="1" applyFill="1" applyBorder="1" applyAlignment="1">
      <alignment horizontal="right"/>
    </xf>
    <xf numFmtId="3" fontId="4" fillId="20" borderId="57" xfId="0" applyNumberFormat="1" applyFont="1" applyFill="1" applyBorder="1" applyAlignment="1">
      <alignment horizontal="right"/>
    </xf>
    <xf numFmtId="49" fontId="20" fillId="24" borderId="70" xfId="55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7" fillId="24" borderId="42" xfId="55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55" applyFont="1" applyAlignment="1">
      <alignment horizontal="center"/>
      <protection/>
    </xf>
    <xf numFmtId="49" fontId="3" fillId="0" borderId="66" xfId="55" applyNumberFormat="1" applyFont="1" applyBorder="1" applyAlignment="1">
      <alignment horizontal="center"/>
      <protection/>
    </xf>
    <xf numFmtId="0" fontId="3" fillId="0" borderId="68" xfId="55" applyFont="1" applyBorder="1" applyAlignment="1">
      <alignment horizontal="center" shrinkToFit="1"/>
      <protection/>
    </xf>
    <xf numFmtId="0" fontId="3" fillId="0" borderId="52" xfId="55" applyFont="1" applyBorder="1" applyAlignment="1">
      <alignment horizontal="center" shrinkToFit="1"/>
      <protection/>
    </xf>
    <xf numFmtId="0" fontId="3" fillId="0" borderId="69" xfId="55" applyFont="1" applyBorder="1" applyAlignment="1">
      <alignment horizont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_PO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F30" sqref="F30:G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Vyřešení vytápění PN-kotelna pavilonu 23.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81</v>
      </c>
      <c r="B5" s="16"/>
      <c r="C5" s="17" t="s">
        <v>82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79</v>
      </c>
      <c r="B7" s="24"/>
      <c r="C7" s="25" t="s">
        <v>80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6"/>
      <c r="D8" s="206"/>
      <c r="E8" s="207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6">
        <f>Projektant</f>
        <v>0</v>
      </c>
      <c r="D9" s="206"/>
      <c r="E9" s="207"/>
      <c r="F9" s="11"/>
      <c r="G9" s="33"/>
      <c r="H9" s="34"/>
    </row>
    <row r="10" spans="1:8" ht="12.75">
      <c r="A10" s="28" t="s">
        <v>14</v>
      </c>
      <c r="B10" s="11"/>
      <c r="C10" s="206" t="s">
        <v>370</v>
      </c>
      <c r="D10" s="206"/>
      <c r="E10" s="206"/>
      <c r="F10" s="35"/>
      <c r="G10" s="36"/>
      <c r="H10" s="37"/>
    </row>
    <row r="11" spans="1:57" ht="13.5" customHeight="1">
      <c r="A11" s="28" t="s">
        <v>15</v>
      </c>
      <c r="B11" s="11"/>
      <c r="C11" s="206"/>
      <c r="D11" s="206"/>
      <c r="E11" s="206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8"/>
      <c r="D12" s="208"/>
      <c r="E12" s="208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/>
      <c r="D15" s="56" t="str">
        <f>Rekapitulace!A30</f>
        <v>Zařízení staveniště</v>
      </c>
      <c r="E15" s="57"/>
      <c r="F15" s="58"/>
      <c r="G15" s="55"/>
    </row>
    <row r="16" spans="1:7" ht="15.75" customHeight="1">
      <c r="A16" s="53" t="s">
        <v>23</v>
      </c>
      <c r="B16" s="54" t="s">
        <v>24</v>
      </c>
      <c r="C16" s="55"/>
      <c r="D16" s="8"/>
      <c r="E16" s="59"/>
      <c r="F16" s="60"/>
      <c r="G16" s="55"/>
    </row>
    <row r="17" spans="1:7" ht="15.75" customHeight="1">
      <c r="A17" s="53" t="s">
        <v>25</v>
      </c>
      <c r="B17" s="54" t="s">
        <v>26</v>
      </c>
      <c r="C17" s="55"/>
      <c r="D17" s="8"/>
      <c r="E17" s="59"/>
      <c r="F17" s="60"/>
      <c r="G17" s="55"/>
    </row>
    <row r="18" spans="1:7" ht="15.75" customHeight="1">
      <c r="A18" s="61" t="s">
        <v>27</v>
      </c>
      <c r="B18" s="62" t="s">
        <v>28</v>
      </c>
      <c r="C18" s="55"/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/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/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/>
      <c r="D22" s="8" t="s">
        <v>32</v>
      </c>
      <c r="E22" s="59"/>
      <c r="F22" s="60"/>
      <c r="G22" s="55"/>
    </row>
    <row r="23" spans="1:7" ht="15.75" customHeight="1" thickBot="1">
      <c r="A23" s="209" t="s">
        <v>33</v>
      </c>
      <c r="B23" s="210"/>
      <c r="C23" s="66"/>
      <c r="D23" s="67" t="s">
        <v>34</v>
      </c>
      <c r="E23" s="68"/>
      <c r="F23" s="69"/>
      <c r="G23" s="55"/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1"/>
      <c r="G30" s="21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1"/>
      <c r="G31" s="21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1"/>
      <c r="G32" s="21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11"/>
      <c r="G33" s="21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/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>
      <c r="A38" s="95"/>
      <c r="B38" s="205"/>
      <c r="C38" s="205"/>
      <c r="D38" s="205"/>
      <c r="E38" s="205"/>
      <c r="F38" s="205"/>
      <c r="G38" s="205"/>
      <c r="H38" t="s">
        <v>5</v>
      </c>
    </row>
    <row r="39" spans="1:8" ht="12.75">
      <c r="A39" s="95"/>
      <c r="B39" s="205"/>
      <c r="C39" s="205"/>
      <c r="D39" s="205"/>
      <c r="E39" s="205"/>
      <c r="F39" s="205"/>
      <c r="G39" s="205"/>
      <c r="H39" t="s">
        <v>5</v>
      </c>
    </row>
    <row r="40" spans="1:8" ht="12.75">
      <c r="A40" s="95"/>
      <c r="B40" s="205"/>
      <c r="C40" s="205"/>
      <c r="D40" s="205"/>
      <c r="E40" s="205"/>
      <c r="F40" s="205"/>
      <c r="G40" s="205"/>
      <c r="H40" t="s">
        <v>5</v>
      </c>
    </row>
    <row r="41" spans="1:8" ht="12.75">
      <c r="A41" s="95"/>
      <c r="B41" s="205"/>
      <c r="C41" s="205"/>
      <c r="D41" s="205"/>
      <c r="E41" s="205"/>
      <c r="F41" s="205"/>
      <c r="G41" s="205"/>
      <c r="H41" t="s">
        <v>5</v>
      </c>
    </row>
    <row r="42" spans="1:8" ht="12.75">
      <c r="A42" s="95"/>
      <c r="B42" s="205"/>
      <c r="C42" s="205"/>
      <c r="D42" s="205"/>
      <c r="E42" s="205"/>
      <c r="F42" s="205"/>
      <c r="G42" s="205"/>
      <c r="H42" t="s">
        <v>5</v>
      </c>
    </row>
    <row r="43" spans="1:8" ht="12.75">
      <c r="A43" s="95"/>
      <c r="B43" s="205"/>
      <c r="C43" s="205"/>
      <c r="D43" s="205"/>
      <c r="E43" s="205"/>
      <c r="F43" s="205"/>
      <c r="G43" s="205"/>
      <c r="H43" t="s">
        <v>5</v>
      </c>
    </row>
    <row r="44" spans="1:8" ht="12.75">
      <c r="A44" s="95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>
      <c r="A45" s="95"/>
      <c r="B45" s="205"/>
      <c r="C45" s="205"/>
      <c r="D45" s="205"/>
      <c r="E45" s="205"/>
      <c r="F45" s="205"/>
      <c r="G45" s="205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F32:G32"/>
    <mergeCell ref="F33:G33"/>
    <mergeCell ref="C12:E12"/>
    <mergeCell ref="A23:B23"/>
    <mergeCell ref="F30:G30"/>
    <mergeCell ref="F31:G31"/>
    <mergeCell ref="C8:E8"/>
    <mergeCell ref="C9:E9"/>
    <mergeCell ref="C10:E10"/>
    <mergeCell ref="C11:E11"/>
    <mergeCell ref="F34:G34"/>
    <mergeCell ref="B52:G52"/>
    <mergeCell ref="B53:G53"/>
    <mergeCell ref="B37:G45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7">
      <selection activeCell="G30" sqref="G30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tr">
        <f>CONCATENATE(cislostavby," ",nazevstavby)</f>
        <v>2015 Psychiatrická nemocnice Brno-Černovice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5" t="s">
        <v>50</v>
      </c>
      <c r="B2" s="216"/>
      <c r="C2" s="102" t="str">
        <f>CONCATENATE(cisloobjektu," ",nazevobjektu)</f>
        <v>02 Kotelna pavilonu 23.</v>
      </c>
      <c r="D2" s="103"/>
      <c r="E2" s="104"/>
      <c r="F2" s="103"/>
      <c r="G2" s="217" t="s">
        <v>83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8" t="str">
        <f>Položky!B7</f>
        <v>1</v>
      </c>
      <c r="B7" s="114" t="str">
        <f>Položky!C7</f>
        <v>Zemní práce</v>
      </c>
      <c r="C7" s="65"/>
      <c r="D7" s="115"/>
      <c r="E7" s="199"/>
      <c r="F7" s="200"/>
      <c r="G7" s="200"/>
      <c r="H7" s="200"/>
      <c r="I7" s="201"/>
    </row>
    <row r="8" spans="1:9" s="34" customFormat="1" ht="12.75">
      <c r="A8" s="198" t="str">
        <f>Položky!B11</f>
        <v>95</v>
      </c>
      <c r="B8" s="114" t="str">
        <f>Položky!C11</f>
        <v>Dokončovací konstrukce na pozemních stavbách</v>
      </c>
      <c r="C8" s="65"/>
      <c r="D8" s="115"/>
      <c r="E8" s="199"/>
      <c r="F8" s="200"/>
      <c r="G8" s="200"/>
      <c r="H8" s="200"/>
      <c r="I8" s="201"/>
    </row>
    <row r="9" spans="1:9" s="34" customFormat="1" ht="12.75">
      <c r="A9" s="198" t="str">
        <f>Položky!B18</f>
        <v>96</v>
      </c>
      <c r="B9" s="114" t="str">
        <f>Položky!C18</f>
        <v>Bourání konstrukcí</v>
      </c>
      <c r="C9" s="65"/>
      <c r="D9" s="115"/>
      <c r="E9" s="199"/>
      <c r="F9" s="200"/>
      <c r="G9" s="200"/>
      <c r="H9" s="200"/>
      <c r="I9" s="201"/>
    </row>
    <row r="10" spans="1:9" s="34" customFormat="1" ht="12.75">
      <c r="A10" s="198" t="str">
        <f>Položky!B24</f>
        <v>99</v>
      </c>
      <c r="B10" s="114" t="str">
        <f>Položky!C24</f>
        <v>Staveništní přesun hmot</v>
      </c>
      <c r="C10" s="65"/>
      <c r="D10" s="115"/>
      <c r="E10" s="199"/>
      <c r="F10" s="200"/>
      <c r="G10" s="200"/>
      <c r="H10" s="200"/>
      <c r="I10" s="201"/>
    </row>
    <row r="11" spans="1:9" s="34" customFormat="1" ht="12.75">
      <c r="A11" s="198" t="str">
        <f>Položky!B27</f>
        <v>713</v>
      </c>
      <c r="B11" s="114" t="str">
        <f>Položky!C27</f>
        <v>Izolace tepelné</v>
      </c>
      <c r="C11" s="65"/>
      <c r="D11" s="115"/>
      <c r="E11" s="199"/>
      <c r="F11" s="200"/>
      <c r="G11" s="200"/>
      <c r="H11" s="200"/>
      <c r="I11" s="201"/>
    </row>
    <row r="12" spans="1:9" s="34" customFormat="1" ht="12.75">
      <c r="A12" s="198" t="str">
        <f>Položky!B43</f>
        <v>721</v>
      </c>
      <c r="B12" s="114" t="str">
        <f>Položky!C43</f>
        <v>Vnitřní kanalizace</v>
      </c>
      <c r="C12" s="65"/>
      <c r="D12" s="115"/>
      <c r="E12" s="199"/>
      <c r="F12" s="200"/>
      <c r="G12" s="200"/>
      <c r="H12" s="200"/>
      <c r="I12" s="201"/>
    </row>
    <row r="13" spans="1:9" s="34" customFormat="1" ht="12.75">
      <c r="A13" s="198" t="str">
        <f>Položky!B55</f>
        <v>722</v>
      </c>
      <c r="B13" s="114" t="str">
        <f>Položky!C55</f>
        <v>Vnitřní vodovod</v>
      </c>
      <c r="C13" s="65"/>
      <c r="D13" s="115"/>
      <c r="E13" s="199"/>
      <c r="F13" s="200"/>
      <c r="G13" s="200"/>
      <c r="H13" s="200"/>
      <c r="I13" s="201"/>
    </row>
    <row r="14" spans="1:9" s="34" customFormat="1" ht="12.75">
      <c r="A14" s="198" t="str">
        <f>Položky!B77</f>
        <v>723</v>
      </c>
      <c r="B14" s="114" t="str">
        <f>Položky!C77</f>
        <v>Vnitřní plynovod</v>
      </c>
      <c r="C14" s="65"/>
      <c r="D14" s="115"/>
      <c r="E14" s="199"/>
      <c r="F14" s="200"/>
      <c r="G14" s="200"/>
      <c r="H14" s="200"/>
      <c r="I14" s="201"/>
    </row>
    <row r="15" spans="1:9" s="34" customFormat="1" ht="12.75">
      <c r="A15" s="198" t="str">
        <f>Položky!B90</f>
        <v>731</v>
      </c>
      <c r="B15" s="114" t="str">
        <f>Položky!C90</f>
        <v>Kotelny</v>
      </c>
      <c r="C15" s="65"/>
      <c r="D15" s="115"/>
      <c r="E15" s="199"/>
      <c r="F15" s="200"/>
      <c r="G15" s="200"/>
      <c r="H15" s="200"/>
      <c r="I15" s="201"/>
    </row>
    <row r="16" spans="1:9" s="34" customFormat="1" ht="12.75">
      <c r="A16" s="198" t="str">
        <f>Položky!B105</f>
        <v>732</v>
      </c>
      <c r="B16" s="114" t="str">
        <f>Položky!C105</f>
        <v>Strojovny</v>
      </c>
      <c r="C16" s="65"/>
      <c r="D16" s="115"/>
      <c r="E16" s="199"/>
      <c r="F16" s="200"/>
      <c r="G16" s="200"/>
      <c r="H16" s="200"/>
      <c r="I16" s="201"/>
    </row>
    <row r="17" spans="1:9" s="34" customFormat="1" ht="12.75">
      <c r="A17" s="198" t="str">
        <f>Položky!B122</f>
        <v>733</v>
      </c>
      <c r="B17" s="114" t="str">
        <f>Položky!C122</f>
        <v>Rozvod potrubí</v>
      </c>
      <c r="C17" s="65"/>
      <c r="D17" s="115"/>
      <c r="E17" s="199"/>
      <c r="F17" s="200"/>
      <c r="G17" s="200"/>
      <c r="H17" s="200"/>
      <c r="I17" s="201"/>
    </row>
    <row r="18" spans="1:9" s="34" customFormat="1" ht="12.75">
      <c r="A18" s="198" t="str">
        <f>Položky!B132</f>
        <v>734</v>
      </c>
      <c r="B18" s="114" t="str">
        <f>Položky!C132</f>
        <v>Armatury</v>
      </c>
      <c r="C18" s="65"/>
      <c r="D18" s="115"/>
      <c r="E18" s="199"/>
      <c r="F18" s="200"/>
      <c r="G18" s="200"/>
      <c r="H18" s="200"/>
      <c r="I18" s="201"/>
    </row>
    <row r="19" spans="1:9" s="34" customFormat="1" ht="12.75">
      <c r="A19" s="198" t="str">
        <f>Položky!B149</f>
        <v>766</v>
      </c>
      <c r="B19" s="114" t="str">
        <f>Položky!C149</f>
        <v>Konstrukce truhlářské</v>
      </c>
      <c r="C19" s="65"/>
      <c r="D19" s="115"/>
      <c r="E19" s="199"/>
      <c r="F19" s="200"/>
      <c r="G19" s="200"/>
      <c r="H19" s="200"/>
      <c r="I19" s="201"/>
    </row>
    <row r="20" spans="1:9" s="34" customFormat="1" ht="12.75">
      <c r="A20" s="198" t="str">
        <f>Položky!B156</f>
        <v>783</v>
      </c>
      <c r="B20" s="114" t="str">
        <f>Položky!C156</f>
        <v>Nátěry</v>
      </c>
      <c r="C20" s="65"/>
      <c r="D20" s="115"/>
      <c r="E20" s="199"/>
      <c r="F20" s="200"/>
      <c r="G20" s="200"/>
      <c r="H20" s="200"/>
      <c r="I20" s="201"/>
    </row>
    <row r="21" spans="1:9" s="34" customFormat="1" ht="12.75">
      <c r="A21" s="198" t="str">
        <f>Položky!B160</f>
        <v>784</v>
      </c>
      <c r="B21" s="114" t="str">
        <f>Položky!C160</f>
        <v>Malby</v>
      </c>
      <c r="C21" s="65"/>
      <c r="D21" s="115"/>
      <c r="E21" s="199"/>
      <c r="F21" s="200"/>
      <c r="G21" s="200"/>
      <c r="H21" s="200"/>
      <c r="I21" s="201"/>
    </row>
    <row r="22" spans="1:9" s="34" customFormat="1" ht="12.75">
      <c r="A22" s="198" t="str">
        <f>Položky!B164</f>
        <v>M21</v>
      </c>
      <c r="B22" s="114" t="str">
        <f>Položky!C164</f>
        <v>Elektromontáže</v>
      </c>
      <c r="C22" s="65"/>
      <c r="D22" s="115"/>
      <c r="E22" s="199"/>
      <c r="F22" s="200"/>
      <c r="G22" s="200"/>
      <c r="H22" s="200"/>
      <c r="I22" s="201"/>
    </row>
    <row r="23" spans="1:9" s="34" customFormat="1" ht="12.75">
      <c r="A23" s="198" t="str">
        <f>Položky!B167</f>
        <v>M22</v>
      </c>
      <c r="B23" s="114" t="str">
        <f>Položky!C167</f>
        <v>Montáž sdělovací a zabezp. techniky</v>
      </c>
      <c r="C23" s="65"/>
      <c r="D23" s="115"/>
      <c r="E23" s="199"/>
      <c r="F23" s="200"/>
      <c r="G23" s="200"/>
      <c r="H23" s="200"/>
      <c r="I23" s="201"/>
    </row>
    <row r="24" spans="1:9" s="34" customFormat="1" ht="13.5" thickBot="1">
      <c r="A24" s="198" t="str">
        <f>Položky!B173</f>
        <v>D96</v>
      </c>
      <c r="B24" s="114" t="str">
        <f>Položky!C173</f>
        <v>Přesuny suti a vybouraných hmot</v>
      </c>
      <c r="C24" s="65"/>
      <c r="D24" s="115"/>
      <c r="E24" s="199"/>
      <c r="F24" s="200"/>
      <c r="G24" s="200"/>
      <c r="H24" s="200"/>
      <c r="I24" s="201"/>
    </row>
    <row r="25" spans="1:9" s="122" customFormat="1" ht="13.5" thickBot="1">
      <c r="A25" s="116"/>
      <c r="B25" s="117" t="s">
        <v>57</v>
      </c>
      <c r="C25" s="117"/>
      <c r="D25" s="118"/>
      <c r="E25" s="119"/>
      <c r="F25" s="120"/>
      <c r="G25" s="120"/>
      <c r="H25" s="120"/>
      <c r="I25" s="121"/>
    </row>
    <row r="26" spans="1:9" ht="12.75">
      <c r="A26" s="65"/>
      <c r="B26" s="65"/>
      <c r="C26" s="65"/>
      <c r="D26" s="65"/>
      <c r="E26" s="65"/>
      <c r="F26" s="65"/>
      <c r="G26" s="65"/>
      <c r="H26" s="65"/>
      <c r="I26" s="65"/>
    </row>
    <row r="27" spans="1:57" ht="19.5" customHeight="1">
      <c r="A27" s="106" t="s">
        <v>58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spans="1:9" ht="13.5" thickBo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12.75">
      <c r="A29" s="70" t="s">
        <v>59</v>
      </c>
      <c r="B29" s="71"/>
      <c r="C29" s="71"/>
      <c r="D29" s="124"/>
      <c r="E29" s="125" t="s">
        <v>60</v>
      </c>
      <c r="F29" s="126" t="s">
        <v>61</v>
      </c>
      <c r="G29" s="127" t="s">
        <v>62</v>
      </c>
      <c r="H29" s="128"/>
      <c r="I29" s="129" t="s">
        <v>60</v>
      </c>
    </row>
    <row r="30" spans="1:53" ht="12.75">
      <c r="A30" s="63" t="s">
        <v>369</v>
      </c>
      <c r="B30" s="54"/>
      <c r="C30" s="54"/>
      <c r="D30" s="130"/>
      <c r="E30" s="131"/>
      <c r="F30" s="132"/>
      <c r="G30" s="133"/>
      <c r="H30" s="134"/>
      <c r="I30" s="135"/>
      <c r="BA30">
        <v>1</v>
      </c>
    </row>
    <row r="31" spans="1:9" ht="13.5" thickBot="1">
      <c r="A31" s="136"/>
      <c r="B31" s="137" t="s">
        <v>63</v>
      </c>
      <c r="C31" s="138"/>
      <c r="D31" s="139"/>
      <c r="E31" s="140"/>
      <c r="F31" s="141"/>
      <c r="G31" s="141"/>
      <c r="H31" s="220"/>
      <c r="I31" s="221"/>
    </row>
    <row r="33" spans="2:9" ht="12.75">
      <c r="B33" s="122"/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51"/>
  <sheetViews>
    <sheetView showGridLines="0" showZeros="0" tabSelected="1" zoomScalePageLayoutView="0" workbookViewId="0" topLeftCell="A1">
      <selection activeCell="K176" sqref="K176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2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7" t="s">
        <v>78</v>
      </c>
      <c r="B1" s="227"/>
      <c r="C1" s="227"/>
      <c r="D1" s="227"/>
      <c r="E1" s="227"/>
      <c r="F1" s="227"/>
      <c r="G1" s="227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48</v>
      </c>
      <c r="B3" s="214"/>
      <c r="C3" s="96" t="str">
        <f>CONCATENATE(cislostavby," ",nazevstavby)</f>
        <v>2015 Psychiatrická nemocnice Brno-Černovice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8" t="s">
        <v>50</v>
      </c>
      <c r="B4" s="216"/>
      <c r="C4" s="102" t="str">
        <f>CONCATENATE(cisloobjektu," ",nazevobjektu)</f>
        <v>02 Kotelna pavilonu 23.</v>
      </c>
      <c r="D4" s="103"/>
      <c r="E4" s="229" t="str">
        <f>Rekapitulace!G2</f>
        <v>Vyřešení vytápění PN-kotelna pavilonu 23.</v>
      </c>
      <c r="F4" s="230"/>
      <c r="G4" s="231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73</v>
      </c>
      <c r="C7" s="162" t="s">
        <v>74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84</v>
      </c>
      <c r="C8" s="170" t="s">
        <v>85</v>
      </c>
      <c r="D8" s="171" t="s">
        <v>86</v>
      </c>
      <c r="E8" s="172">
        <v>0.144</v>
      </c>
      <c r="F8" s="172">
        <v>0</v>
      </c>
      <c r="G8" s="173">
        <f>E8*F8</f>
        <v>0</v>
      </c>
      <c r="O8" s="167">
        <v>2</v>
      </c>
      <c r="AA8" s="145">
        <v>2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2</v>
      </c>
      <c r="CB8" s="174">
        <v>1</v>
      </c>
      <c r="CZ8" s="145">
        <v>0</v>
      </c>
    </row>
    <row r="9" spans="1:15" ht="12.75">
      <c r="A9" s="175"/>
      <c r="B9" s="178"/>
      <c r="C9" s="222" t="s">
        <v>87</v>
      </c>
      <c r="D9" s="223"/>
      <c r="E9" s="179">
        <v>0.144</v>
      </c>
      <c r="F9" s="180"/>
      <c r="G9" s="181"/>
      <c r="M9" s="177" t="s">
        <v>87</v>
      </c>
      <c r="O9" s="167"/>
    </row>
    <row r="10" spans="1:57" ht="12.75">
      <c r="A10" s="182"/>
      <c r="B10" s="183" t="s">
        <v>76</v>
      </c>
      <c r="C10" s="184" t="str">
        <f>CONCATENATE(B7," ",C7)</f>
        <v>1 Zemní práce</v>
      </c>
      <c r="D10" s="185"/>
      <c r="E10" s="186"/>
      <c r="F10" s="187"/>
      <c r="G10" s="188">
        <f>SUM(G7:G9)</f>
        <v>0</v>
      </c>
      <c r="O10" s="167">
        <v>4</v>
      </c>
      <c r="BA10" s="189">
        <f>SUM(BA7:BA9)</f>
        <v>0</v>
      </c>
      <c r="BB10" s="189">
        <f>SUM(BB7:BB9)</f>
        <v>0</v>
      </c>
      <c r="BC10" s="189">
        <f>SUM(BC7:BC9)</f>
        <v>0</v>
      </c>
      <c r="BD10" s="189">
        <f>SUM(BD7:BD9)</f>
        <v>0</v>
      </c>
      <c r="BE10" s="189">
        <f>SUM(BE7:BE9)</f>
        <v>0</v>
      </c>
    </row>
    <row r="11" spans="1:15" ht="12.75">
      <c r="A11" s="160" t="s">
        <v>72</v>
      </c>
      <c r="B11" s="161" t="s">
        <v>88</v>
      </c>
      <c r="C11" s="162" t="s">
        <v>89</v>
      </c>
      <c r="D11" s="163"/>
      <c r="E11" s="164"/>
      <c r="F11" s="164"/>
      <c r="G11" s="165"/>
      <c r="H11" s="166"/>
      <c r="I11" s="166"/>
      <c r="O11" s="167">
        <v>1</v>
      </c>
    </row>
    <row r="12" spans="1:104" ht="12.75">
      <c r="A12" s="168">
        <v>2</v>
      </c>
      <c r="B12" s="169" t="s">
        <v>90</v>
      </c>
      <c r="C12" s="170" t="s">
        <v>91</v>
      </c>
      <c r="D12" s="171" t="s">
        <v>92</v>
      </c>
      <c r="E12" s="172">
        <v>4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104" ht="22.5">
      <c r="A13" s="168">
        <v>3</v>
      </c>
      <c r="B13" s="169" t="s">
        <v>93</v>
      </c>
      <c r="C13" s="170" t="s">
        <v>94</v>
      </c>
      <c r="D13" s="171" t="s">
        <v>75</v>
      </c>
      <c r="E13" s="172">
        <v>1</v>
      </c>
      <c r="F13" s="172">
        <v>0</v>
      </c>
      <c r="G13" s="173">
        <f>E13*F13</f>
        <v>0</v>
      </c>
      <c r="O13" s="167">
        <v>2</v>
      </c>
      <c r="AA13" s="145">
        <v>12</v>
      </c>
      <c r="AB13" s="145">
        <v>0</v>
      </c>
      <c r="AC13" s="145">
        <v>88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12</v>
      </c>
      <c r="CB13" s="174">
        <v>0</v>
      </c>
      <c r="CZ13" s="145">
        <v>0</v>
      </c>
    </row>
    <row r="14" spans="1:104" ht="22.5">
      <c r="A14" s="168">
        <v>4</v>
      </c>
      <c r="B14" s="169" t="s">
        <v>95</v>
      </c>
      <c r="C14" s="170" t="s">
        <v>96</v>
      </c>
      <c r="D14" s="171" t="s">
        <v>86</v>
      </c>
      <c r="E14" s="172">
        <v>0.3</v>
      </c>
      <c r="F14" s="172">
        <v>0</v>
      </c>
      <c r="G14" s="173">
        <f>E14*F14</f>
        <v>0</v>
      </c>
      <c r="O14" s="167">
        <v>2</v>
      </c>
      <c r="AA14" s="145">
        <v>12</v>
      </c>
      <c r="AB14" s="145">
        <v>0</v>
      </c>
      <c r="AC14" s="145">
        <v>89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12</v>
      </c>
      <c r="CB14" s="174">
        <v>0</v>
      </c>
      <c r="CZ14" s="145">
        <v>2.5</v>
      </c>
    </row>
    <row r="15" spans="1:104" ht="22.5">
      <c r="A15" s="168">
        <v>5</v>
      </c>
      <c r="B15" s="169" t="s">
        <v>97</v>
      </c>
      <c r="C15" s="170" t="s">
        <v>98</v>
      </c>
      <c r="D15" s="171" t="s">
        <v>75</v>
      </c>
      <c r="E15" s="172">
        <v>1</v>
      </c>
      <c r="F15" s="172">
        <v>0</v>
      </c>
      <c r="G15" s="173">
        <f>E15*F15</f>
        <v>0</v>
      </c>
      <c r="O15" s="167">
        <v>2</v>
      </c>
      <c r="AA15" s="145">
        <v>12</v>
      </c>
      <c r="AB15" s="145">
        <v>0</v>
      </c>
      <c r="AC15" s="145">
        <v>90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12</v>
      </c>
      <c r="CB15" s="174">
        <v>0</v>
      </c>
      <c r="CZ15" s="145">
        <v>0</v>
      </c>
    </row>
    <row r="16" spans="1:104" ht="22.5">
      <c r="A16" s="168">
        <v>6</v>
      </c>
      <c r="B16" s="169" t="s">
        <v>99</v>
      </c>
      <c r="C16" s="170" t="s">
        <v>100</v>
      </c>
      <c r="D16" s="171" t="s">
        <v>75</v>
      </c>
      <c r="E16" s="172">
        <v>2</v>
      </c>
      <c r="F16" s="172">
        <v>0</v>
      </c>
      <c r="G16" s="173">
        <f>E16*F16</f>
        <v>0</v>
      </c>
      <c r="O16" s="167">
        <v>2</v>
      </c>
      <c r="AA16" s="145">
        <v>12</v>
      </c>
      <c r="AB16" s="145">
        <v>0</v>
      </c>
      <c r="AC16" s="145">
        <v>91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12</v>
      </c>
      <c r="CB16" s="174">
        <v>0</v>
      </c>
      <c r="CZ16" s="145">
        <v>0</v>
      </c>
    </row>
    <row r="17" spans="1:57" ht="12.75">
      <c r="A17" s="182"/>
      <c r="B17" s="183" t="s">
        <v>76</v>
      </c>
      <c r="C17" s="184" t="str">
        <f>CONCATENATE(B11," ",C11)</f>
        <v>95 Dokončovací konstrukce na pozemních stavbách</v>
      </c>
      <c r="D17" s="185"/>
      <c r="E17" s="186"/>
      <c r="F17" s="187"/>
      <c r="G17" s="188">
        <f>SUM(G11:G16)</f>
        <v>0</v>
      </c>
      <c r="O17" s="167">
        <v>4</v>
      </c>
      <c r="BA17" s="189">
        <f>SUM(BA11:BA16)</f>
        <v>0</v>
      </c>
      <c r="BB17" s="189">
        <f>SUM(BB11:BB16)</f>
        <v>0</v>
      </c>
      <c r="BC17" s="189">
        <f>SUM(BC11:BC16)</f>
        <v>0</v>
      </c>
      <c r="BD17" s="189">
        <f>SUM(BD11:BD16)</f>
        <v>0</v>
      </c>
      <c r="BE17" s="189">
        <f>SUM(BE11:BE16)</f>
        <v>0</v>
      </c>
    </row>
    <row r="18" spans="1:15" ht="12.75">
      <c r="A18" s="160" t="s">
        <v>72</v>
      </c>
      <c r="B18" s="161" t="s">
        <v>101</v>
      </c>
      <c r="C18" s="162" t="s">
        <v>102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7</v>
      </c>
      <c r="B19" s="169" t="s">
        <v>103</v>
      </c>
      <c r="C19" s="170" t="s">
        <v>104</v>
      </c>
      <c r="D19" s="171" t="s">
        <v>105</v>
      </c>
      <c r="E19" s="172">
        <v>2.4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</v>
      </c>
    </row>
    <row r="20" spans="1:15" ht="12.75">
      <c r="A20" s="175"/>
      <c r="B20" s="178"/>
      <c r="C20" s="222" t="s">
        <v>106</v>
      </c>
      <c r="D20" s="223"/>
      <c r="E20" s="179">
        <v>2.4</v>
      </c>
      <c r="F20" s="180"/>
      <c r="G20" s="181"/>
      <c r="M20" s="177" t="s">
        <v>106</v>
      </c>
      <c r="O20" s="167"/>
    </row>
    <row r="21" spans="1:104" ht="22.5">
      <c r="A21" s="168">
        <v>8</v>
      </c>
      <c r="B21" s="169" t="s">
        <v>107</v>
      </c>
      <c r="C21" s="170" t="s">
        <v>108</v>
      </c>
      <c r="D21" s="171" t="s">
        <v>86</v>
      </c>
      <c r="E21" s="172">
        <v>0.072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</v>
      </c>
    </row>
    <row r="22" spans="1:15" ht="12.75">
      <c r="A22" s="175"/>
      <c r="B22" s="178"/>
      <c r="C22" s="222" t="s">
        <v>109</v>
      </c>
      <c r="D22" s="223"/>
      <c r="E22" s="179">
        <v>0.072</v>
      </c>
      <c r="F22" s="180"/>
      <c r="G22" s="181"/>
      <c r="M22" s="177" t="s">
        <v>109</v>
      </c>
      <c r="O22" s="167"/>
    </row>
    <row r="23" spans="1:57" ht="12.75">
      <c r="A23" s="182"/>
      <c r="B23" s="183" t="s">
        <v>76</v>
      </c>
      <c r="C23" s="184" t="str">
        <f>CONCATENATE(B18," ",C18)</f>
        <v>96 Bourání konstrukcí</v>
      </c>
      <c r="D23" s="185"/>
      <c r="E23" s="186"/>
      <c r="F23" s="187"/>
      <c r="G23" s="188">
        <f>SUM(G18:G22)</f>
        <v>0</v>
      </c>
      <c r="O23" s="167">
        <v>4</v>
      </c>
      <c r="BA23" s="189">
        <f>SUM(BA18:BA22)</f>
        <v>0</v>
      </c>
      <c r="BB23" s="189">
        <f>SUM(BB18:BB22)</f>
        <v>0</v>
      </c>
      <c r="BC23" s="189">
        <f>SUM(BC18:BC22)</f>
        <v>0</v>
      </c>
      <c r="BD23" s="189">
        <f>SUM(BD18:BD22)</f>
        <v>0</v>
      </c>
      <c r="BE23" s="189">
        <f>SUM(BE18:BE22)</f>
        <v>0</v>
      </c>
    </row>
    <row r="24" spans="1:15" ht="12.75">
      <c r="A24" s="160" t="s">
        <v>72</v>
      </c>
      <c r="B24" s="161" t="s">
        <v>110</v>
      </c>
      <c r="C24" s="162" t="s">
        <v>111</v>
      </c>
      <c r="D24" s="163"/>
      <c r="E24" s="164"/>
      <c r="F24" s="164"/>
      <c r="G24" s="165"/>
      <c r="H24" s="166"/>
      <c r="I24" s="166"/>
      <c r="O24" s="167">
        <v>1</v>
      </c>
    </row>
    <row r="25" spans="1:104" ht="12.75">
      <c r="A25" s="168">
        <v>9</v>
      </c>
      <c r="B25" s="169" t="s">
        <v>112</v>
      </c>
      <c r="C25" s="170" t="s">
        <v>113</v>
      </c>
      <c r="D25" s="171" t="s">
        <v>114</v>
      </c>
      <c r="E25" s="172">
        <v>0.75</v>
      </c>
      <c r="F25" s="172">
        <v>0</v>
      </c>
      <c r="G25" s="173">
        <f>E25*F25</f>
        <v>0</v>
      </c>
      <c r="O25" s="167">
        <v>2</v>
      </c>
      <c r="AA25" s="145">
        <v>7</v>
      </c>
      <c r="AB25" s="145">
        <v>1</v>
      </c>
      <c r="AC25" s="145">
        <v>2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7</v>
      </c>
      <c r="CB25" s="174">
        <v>1</v>
      </c>
      <c r="CZ25" s="145">
        <v>0</v>
      </c>
    </row>
    <row r="26" spans="1:57" ht="12.75">
      <c r="A26" s="182"/>
      <c r="B26" s="183" t="s">
        <v>76</v>
      </c>
      <c r="C26" s="184" t="str">
        <f>CONCATENATE(B24," ",C24)</f>
        <v>99 Staveništní přesun hmot</v>
      </c>
      <c r="D26" s="185"/>
      <c r="E26" s="186"/>
      <c r="F26" s="187"/>
      <c r="G26" s="188">
        <f>SUM(G24:G25)</f>
        <v>0</v>
      </c>
      <c r="O26" s="167">
        <v>4</v>
      </c>
      <c r="BA26" s="189">
        <f>SUM(BA24:BA25)</f>
        <v>0</v>
      </c>
      <c r="BB26" s="189">
        <f>SUM(BB24:BB25)</f>
        <v>0</v>
      </c>
      <c r="BC26" s="189">
        <f>SUM(BC24:BC25)</f>
        <v>0</v>
      </c>
      <c r="BD26" s="189">
        <f>SUM(BD24:BD25)</f>
        <v>0</v>
      </c>
      <c r="BE26" s="189">
        <f>SUM(BE24:BE25)</f>
        <v>0</v>
      </c>
    </row>
    <row r="27" spans="1:15" ht="12.75">
      <c r="A27" s="160" t="s">
        <v>72</v>
      </c>
      <c r="B27" s="161" t="s">
        <v>115</v>
      </c>
      <c r="C27" s="162" t="s">
        <v>116</v>
      </c>
      <c r="D27" s="163"/>
      <c r="E27" s="164"/>
      <c r="F27" s="164"/>
      <c r="G27" s="165"/>
      <c r="H27" s="166"/>
      <c r="I27" s="166"/>
      <c r="O27" s="167">
        <v>1</v>
      </c>
    </row>
    <row r="28" spans="1:104" ht="22.5">
      <c r="A28" s="168">
        <v>10</v>
      </c>
      <c r="B28" s="169" t="s">
        <v>117</v>
      </c>
      <c r="C28" s="170" t="s">
        <v>118</v>
      </c>
      <c r="D28" s="171" t="s">
        <v>105</v>
      </c>
      <c r="E28" s="172">
        <v>22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7</v>
      </c>
      <c r="AC28" s="145">
        <v>7</v>
      </c>
      <c r="AZ28" s="145">
        <v>2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7</v>
      </c>
      <c r="CZ28" s="145">
        <v>0</v>
      </c>
    </row>
    <row r="29" spans="1:15" ht="12.75">
      <c r="A29" s="175"/>
      <c r="B29" s="178"/>
      <c r="C29" s="222" t="s">
        <v>119</v>
      </c>
      <c r="D29" s="223"/>
      <c r="E29" s="179">
        <v>13</v>
      </c>
      <c r="F29" s="180"/>
      <c r="G29" s="181"/>
      <c r="M29" s="177" t="s">
        <v>119</v>
      </c>
      <c r="O29" s="167"/>
    </row>
    <row r="30" spans="1:15" ht="12.75">
      <c r="A30" s="175"/>
      <c r="B30" s="178"/>
      <c r="C30" s="222" t="s">
        <v>120</v>
      </c>
      <c r="D30" s="223"/>
      <c r="E30" s="179">
        <v>9</v>
      </c>
      <c r="F30" s="180"/>
      <c r="G30" s="181"/>
      <c r="M30" s="177" t="s">
        <v>120</v>
      </c>
      <c r="O30" s="167"/>
    </row>
    <row r="31" spans="1:104" ht="22.5">
      <c r="A31" s="168">
        <v>11</v>
      </c>
      <c r="B31" s="169" t="s">
        <v>121</v>
      </c>
      <c r="C31" s="170" t="s">
        <v>122</v>
      </c>
      <c r="D31" s="171" t="s">
        <v>105</v>
      </c>
      <c r="E31" s="172">
        <v>6</v>
      </c>
      <c r="F31" s="172">
        <v>0</v>
      </c>
      <c r="G31" s="173">
        <f>E31*F31</f>
        <v>0</v>
      </c>
      <c r="O31" s="167">
        <v>2</v>
      </c>
      <c r="AA31" s="145">
        <v>1</v>
      </c>
      <c r="AB31" s="145">
        <v>7</v>
      </c>
      <c r="AC31" s="145">
        <v>7</v>
      </c>
      <c r="AZ31" s="145">
        <v>2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1</v>
      </c>
      <c r="CB31" s="174">
        <v>7</v>
      </c>
      <c r="CZ31" s="145">
        <v>0</v>
      </c>
    </row>
    <row r="32" spans="1:15" ht="12.75">
      <c r="A32" s="175"/>
      <c r="B32" s="178"/>
      <c r="C32" s="222" t="s">
        <v>123</v>
      </c>
      <c r="D32" s="223"/>
      <c r="E32" s="179">
        <v>6</v>
      </c>
      <c r="F32" s="180"/>
      <c r="G32" s="181"/>
      <c r="M32" s="177" t="s">
        <v>123</v>
      </c>
      <c r="O32" s="167"/>
    </row>
    <row r="33" spans="1:104" ht="22.5">
      <c r="A33" s="168">
        <v>12</v>
      </c>
      <c r="B33" s="169" t="s">
        <v>124</v>
      </c>
      <c r="C33" s="170" t="s">
        <v>125</v>
      </c>
      <c r="D33" s="171" t="s">
        <v>105</v>
      </c>
      <c r="E33" s="172">
        <v>0.6</v>
      </c>
      <c r="F33" s="172">
        <v>0</v>
      </c>
      <c r="G33" s="173">
        <f>E33*F33</f>
        <v>0</v>
      </c>
      <c r="O33" s="167">
        <v>2</v>
      </c>
      <c r="AA33" s="145">
        <v>1</v>
      </c>
      <c r="AB33" s="145">
        <v>7</v>
      </c>
      <c r="AC33" s="145">
        <v>7</v>
      </c>
      <c r="AZ33" s="145">
        <v>2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1</v>
      </c>
      <c r="CB33" s="174">
        <v>7</v>
      </c>
      <c r="CZ33" s="145">
        <v>0</v>
      </c>
    </row>
    <row r="34" spans="1:15" ht="12.75">
      <c r="A34" s="175"/>
      <c r="B34" s="178"/>
      <c r="C34" s="222" t="s">
        <v>126</v>
      </c>
      <c r="D34" s="223"/>
      <c r="E34" s="179">
        <v>0.6</v>
      </c>
      <c r="F34" s="180"/>
      <c r="G34" s="181"/>
      <c r="M34" s="177" t="s">
        <v>126</v>
      </c>
      <c r="O34" s="167"/>
    </row>
    <row r="35" spans="1:104" ht="12.75">
      <c r="A35" s="168">
        <v>13</v>
      </c>
      <c r="B35" s="169" t="s">
        <v>127</v>
      </c>
      <c r="C35" s="170" t="s">
        <v>371</v>
      </c>
      <c r="D35" s="171" t="s">
        <v>105</v>
      </c>
      <c r="E35" s="172">
        <v>4</v>
      </c>
      <c r="F35" s="172">
        <v>0</v>
      </c>
      <c r="G35" s="173">
        <f>E35*F35</f>
        <v>0</v>
      </c>
      <c r="O35" s="167">
        <v>2</v>
      </c>
      <c r="AA35" s="145">
        <v>3</v>
      </c>
      <c r="AB35" s="145">
        <v>0</v>
      </c>
      <c r="AC35" s="145">
        <v>28377302</v>
      </c>
      <c r="AZ35" s="145">
        <v>2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3</v>
      </c>
      <c r="CB35" s="174">
        <v>0</v>
      </c>
      <c r="CZ35" s="145">
        <v>6.00000000000045E-05</v>
      </c>
    </row>
    <row r="36" spans="1:104" ht="12.75">
      <c r="A36" s="168">
        <v>14</v>
      </c>
      <c r="B36" s="169" t="s">
        <v>128</v>
      </c>
      <c r="C36" s="170" t="s">
        <v>372</v>
      </c>
      <c r="D36" s="171" t="s">
        <v>105</v>
      </c>
      <c r="E36" s="172">
        <v>18</v>
      </c>
      <c r="F36" s="172">
        <v>0</v>
      </c>
      <c r="G36" s="173">
        <f>E36*F36</f>
        <v>0</v>
      </c>
      <c r="O36" s="167">
        <v>2</v>
      </c>
      <c r="AA36" s="145">
        <v>3</v>
      </c>
      <c r="AB36" s="145">
        <v>0</v>
      </c>
      <c r="AC36" s="145">
        <v>28377303</v>
      </c>
      <c r="AZ36" s="145">
        <v>2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3</v>
      </c>
      <c r="CB36" s="174">
        <v>0</v>
      </c>
      <c r="CZ36" s="145">
        <v>6.00000000000045E-05</v>
      </c>
    </row>
    <row r="37" spans="1:15" ht="12.75">
      <c r="A37" s="175"/>
      <c r="B37" s="178"/>
      <c r="C37" s="222" t="s">
        <v>129</v>
      </c>
      <c r="D37" s="223"/>
      <c r="E37" s="179">
        <v>18</v>
      </c>
      <c r="F37" s="180"/>
      <c r="G37" s="181"/>
      <c r="M37" s="177" t="s">
        <v>129</v>
      </c>
      <c r="O37" s="167"/>
    </row>
    <row r="38" spans="1:104" ht="12.75">
      <c r="A38" s="168">
        <v>15</v>
      </c>
      <c r="B38" s="169" t="s">
        <v>130</v>
      </c>
      <c r="C38" s="170" t="s">
        <v>373</v>
      </c>
      <c r="D38" s="171" t="s">
        <v>105</v>
      </c>
      <c r="E38" s="172">
        <v>3</v>
      </c>
      <c r="F38" s="172">
        <v>0</v>
      </c>
      <c r="G38" s="173">
        <f>E38*F38</f>
        <v>0</v>
      </c>
      <c r="O38" s="167">
        <v>2</v>
      </c>
      <c r="AA38" s="145">
        <v>3</v>
      </c>
      <c r="AB38" s="145">
        <v>0</v>
      </c>
      <c r="AC38" s="145">
        <v>28377304</v>
      </c>
      <c r="AZ38" s="145">
        <v>2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3</v>
      </c>
      <c r="CB38" s="174">
        <v>0</v>
      </c>
      <c r="CZ38" s="145">
        <v>6.00000000000045E-05</v>
      </c>
    </row>
    <row r="39" spans="1:104" ht="12.75">
      <c r="A39" s="168">
        <v>16</v>
      </c>
      <c r="B39" s="169" t="s">
        <v>131</v>
      </c>
      <c r="C39" s="170" t="s">
        <v>374</v>
      </c>
      <c r="D39" s="171" t="s">
        <v>105</v>
      </c>
      <c r="E39" s="172">
        <v>3</v>
      </c>
      <c r="F39" s="172">
        <v>0</v>
      </c>
      <c r="G39" s="173">
        <f>E39*F39</f>
        <v>0</v>
      </c>
      <c r="O39" s="167">
        <v>2</v>
      </c>
      <c r="AA39" s="145">
        <v>3</v>
      </c>
      <c r="AB39" s="145">
        <v>0</v>
      </c>
      <c r="AC39" s="145">
        <v>28377305</v>
      </c>
      <c r="AZ39" s="145">
        <v>2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3</v>
      </c>
      <c r="CB39" s="174">
        <v>0</v>
      </c>
      <c r="CZ39" s="145">
        <v>6.00000000000045E-05</v>
      </c>
    </row>
    <row r="40" spans="1:104" ht="12.75">
      <c r="A40" s="168">
        <v>17</v>
      </c>
      <c r="B40" s="169" t="s">
        <v>132</v>
      </c>
      <c r="C40" s="170" t="s">
        <v>375</v>
      </c>
      <c r="D40" s="171" t="s">
        <v>105</v>
      </c>
      <c r="E40" s="172">
        <v>0.6</v>
      </c>
      <c r="F40" s="172">
        <v>0</v>
      </c>
      <c r="G40" s="173">
        <f>E40*F40</f>
        <v>0</v>
      </c>
      <c r="O40" s="167">
        <v>2</v>
      </c>
      <c r="AA40" s="145">
        <v>3</v>
      </c>
      <c r="AB40" s="145">
        <v>0</v>
      </c>
      <c r="AC40" s="145">
        <v>28377310</v>
      </c>
      <c r="AZ40" s="145">
        <v>2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3</v>
      </c>
      <c r="CB40" s="174">
        <v>0</v>
      </c>
      <c r="CZ40" s="145">
        <v>6.00000000000045E-05</v>
      </c>
    </row>
    <row r="41" spans="1:104" ht="12.75">
      <c r="A41" s="168">
        <v>18</v>
      </c>
      <c r="B41" s="169" t="s">
        <v>133</v>
      </c>
      <c r="C41" s="170" t="s">
        <v>134</v>
      </c>
      <c r="D41" s="171" t="s">
        <v>61</v>
      </c>
      <c r="E41" s="172"/>
      <c r="F41" s="172">
        <v>0</v>
      </c>
      <c r="G41" s="173">
        <f>E41*F41</f>
        <v>0</v>
      </c>
      <c r="O41" s="167">
        <v>2</v>
      </c>
      <c r="AA41" s="145">
        <v>7</v>
      </c>
      <c r="AB41" s="145">
        <v>1002</v>
      </c>
      <c r="AC41" s="145">
        <v>5</v>
      </c>
      <c r="AZ41" s="145">
        <v>2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7</v>
      </c>
      <c r="CB41" s="174">
        <v>1002</v>
      </c>
      <c r="CZ41" s="145">
        <v>0</v>
      </c>
    </row>
    <row r="42" spans="1:57" ht="12.75">
      <c r="A42" s="182"/>
      <c r="B42" s="183" t="s">
        <v>76</v>
      </c>
      <c r="C42" s="184" t="str">
        <f>CONCATENATE(B27," ",C27)</f>
        <v>713 Izolace tepelné</v>
      </c>
      <c r="D42" s="185"/>
      <c r="E42" s="186"/>
      <c r="F42" s="187"/>
      <c r="G42" s="188">
        <f>SUM(G27:G41)</f>
        <v>0</v>
      </c>
      <c r="O42" s="167">
        <v>4</v>
      </c>
      <c r="BA42" s="189">
        <f>SUM(BA27:BA41)</f>
        <v>0</v>
      </c>
      <c r="BB42" s="189">
        <f>SUM(BB27:BB41)</f>
        <v>0</v>
      </c>
      <c r="BC42" s="189">
        <f>SUM(BC27:BC41)</f>
        <v>0</v>
      </c>
      <c r="BD42" s="189">
        <f>SUM(BD27:BD41)</f>
        <v>0</v>
      </c>
      <c r="BE42" s="189">
        <f>SUM(BE27:BE41)</f>
        <v>0</v>
      </c>
    </row>
    <row r="43" spans="1:15" ht="12.75">
      <c r="A43" s="160" t="s">
        <v>72</v>
      </c>
      <c r="B43" s="161" t="s">
        <v>135</v>
      </c>
      <c r="C43" s="162" t="s">
        <v>136</v>
      </c>
      <c r="D43" s="163"/>
      <c r="E43" s="164"/>
      <c r="F43" s="164"/>
      <c r="G43" s="165"/>
      <c r="H43" s="166"/>
      <c r="I43" s="166"/>
      <c r="O43" s="167">
        <v>1</v>
      </c>
    </row>
    <row r="44" spans="1:104" ht="22.5">
      <c r="A44" s="168">
        <v>19</v>
      </c>
      <c r="B44" s="169" t="s">
        <v>137</v>
      </c>
      <c r="C44" s="170" t="s">
        <v>138</v>
      </c>
      <c r="D44" s="171" t="s">
        <v>105</v>
      </c>
      <c r="E44" s="172">
        <v>5</v>
      </c>
      <c r="F44" s="172">
        <v>0</v>
      </c>
      <c r="G44" s="173">
        <f aca="true" t="shared" si="0" ref="G44:G53">E44*F44</f>
        <v>0</v>
      </c>
      <c r="O44" s="167">
        <v>2</v>
      </c>
      <c r="AA44" s="145">
        <v>1</v>
      </c>
      <c r="AB44" s="145">
        <v>7</v>
      </c>
      <c r="AC44" s="145">
        <v>7</v>
      </c>
      <c r="AZ44" s="145">
        <v>2</v>
      </c>
      <c r="BA44" s="145">
        <f aca="true" t="shared" si="1" ref="BA44:BA53">IF(AZ44=1,G44,0)</f>
        <v>0</v>
      </c>
      <c r="BB44" s="145">
        <f aca="true" t="shared" si="2" ref="BB44:BB53">IF(AZ44=2,G44,0)</f>
        <v>0</v>
      </c>
      <c r="BC44" s="145">
        <f aca="true" t="shared" si="3" ref="BC44:BC53">IF(AZ44=3,G44,0)</f>
        <v>0</v>
      </c>
      <c r="BD44" s="145">
        <f aca="true" t="shared" si="4" ref="BD44:BD53">IF(AZ44=4,G44,0)</f>
        <v>0</v>
      </c>
      <c r="BE44" s="145">
        <f aca="true" t="shared" si="5" ref="BE44:BE53">IF(AZ44=5,G44,0)</f>
        <v>0</v>
      </c>
      <c r="CA44" s="174">
        <v>1</v>
      </c>
      <c r="CB44" s="174">
        <v>7</v>
      </c>
      <c r="CZ44" s="145">
        <v>0.000340000000000007</v>
      </c>
    </row>
    <row r="45" spans="1:104" ht="12.75">
      <c r="A45" s="168">
        <v>20</v>
      </c>
      <c r="B45" s="169" t="s">
        <v>139</v>
      </c>
      <c r="C45" s="170" t="s">
        <v>140</v>
      </c>
      <c r="D45" s="171" t="s">
        <v>105</v>
      </c>
      <c r="E45" s="172">
        <v>12</v>
      </c>
      <c r="F45" s="172">
        <v>0</v>
      </c>
      <c r="G45" s="173">
        <f t="shared" si="0"/>
        <v>0</v>
      </c>
      <c r="O45" s="167">
        <v>2</v>
      </c>
      <c r="AA45" s="145">
        <v>1</v>
      </c>
      <c r="AB45" s="145">
        <v>7</v>
      </c>
      <c r="AC45" s="145">
        <v>7</v>
      </c>
      <c r="AZ45" s="145">
        <v>2</v>
      </c>
      <c r="BA45" s="145">
        <f t="shared" si="1"/>
        <v>0</v>
      </c>
      <c r="BB45" s="145">
        <f t="shared" si="2"/>
        <v>0</v>
      </c>
      <c r="BC45" s="145">
        <f t="shared" si="3"/>
        <v>0</v>
      </c>
      <c r="BD45" s="145">
        <f t="shared" si="4"/>
        <v>0</v>
      </c>
      <c r="BE45" s="145">
        <f t="shared" si="5"/>
        <v>0</v>
      </c>
      <c r="CA45" s="174">
        <v>1</v>
      </c>
      <c r="CB45" s="174">
        <v>7</v>
      </c>
      <c r="CZ45" s="145">
        <v>0</v>
      </c>
    </row>
    <row r="46" spans="1:104" ht="12.75">
      <c r="A46" s="168">
        <v>21</v>
      </c>
      <c r="B46" s="169" t="s">
        <v>141</v>
      </c>
      <c r="C46" s="170" t="s">
        <v>142</v>
      </c>
      <c r="D46" s="171" t="s">
        <v>92</v>
      </c>
      <c r="E46" s="172">
        <v>1</v>
      </c>
      <c r="F46" s="172">
        <v>0</v>
      </c>
      <c r="G46" s="173">
        <f t="shared" si="0"/>
        <v>0</v>
      </c>
      <c r="O46" s="167">
        <v>2</v>
      </c>
      <c r="AA46" s="145">
        <v>1</v>
      </c>
      <c r="AB46" s="145">
        <v>7</v>
      </c>
      <c r="AC46" s="145">
        <v>7</v>
      </c>
      <c r="AZ46" s="145">
        <v>2</v>
      </c>
      <c r="BA46" s="145">
        <f t="shared" si="1"/>
        <v>0</v>
      </c>
      <c r="BB46" s="145">
        <f t="shared" si="2"/>
        <v>0</v>
      </c>
      <c r="BC46" s="145">
        <f t="shared" si="3"/>
        <v>0</v>
      </c>
      <c r="BD46" s="145">
        <f t="shared" si="4"/>
        <v>0</v>
      </c>
      <c r="BE46" s="145">
        <f t="shared" si="5"/>
        <v>0</v>
      </c>
      <c r="CA46" s="174">
        <v>1</v>
      </c>
      <c r="CB46" s="174">
        <v>7</v>
      </c>
      <c r="CZ46" s="145">
        <v>0.000249999999999861</v>
      </c>
    </row>
    <row r="47" spans="1:104" ht="12.75">
      <c r="A47" s="168">
        <v>22</v>
      </c>
      <c r="B47" s="169" t="s">
        <v>143</v>
      </c>
      <c r="C47" s="170" t="s">
        <v>144</v>
      </c>
      <c r="D47" s="171" t="s">
        <v>105</v>
      </c>
      <c r="E47" s="172">
        <v>3</v>
      </c>
      <c r="F47" s="172">
        <v>0</v>
      </c>
      <c r="G47" s="173">
        <f t="shared" si="0"/>
        <v>0</v>
      </c>
      <c r="O47" s="167">
        <v>2</v>
      </c>
      <c r="AA47" s="145">
        <v>1</v>
      </c>
      <c r="AB47" s="145">
        <v>7</v>
      </c>
      <c r="AC47" s="145">
        <v>7</v>
      </c>
      <c r="AZ47" s="145">
        <v>2</v>
      </c>
      <c r="BA47" s="145">
        <f t="shared" si="1"/>
        <v>0</v>
      </c>
      <c r="BB47" s="145">
        <f t="shared" si="2"/>
        <v>0</v>
      </c>
      <c r="BC47" s="145">
        <f t="shared" si="3"/>
        <v>0</v>
      </c>
      <c r="BD47" s="145">
        <f t="shared" si="4"/>
        <v>0</v>
      </c>
      <c r="BE47" s="145">
        <f t="shared" si="5"/>
        <v>0</v>
      </c>
      <c r="CA47" s="174">
        <v>1</v>
      </c>
      <c r="CB47" s="174">
        <v>7</v>
      </c>
      <c r="CZ47" s="145">
        <v>0.00534999999999997</v>
      </c>
    </row>
    <row r="48" spans="1:104" ht="12.75">
      <c r="A48" s="168">
        <v>23</v>
      </c>
      <c r="B48" s="169" t="s">
        <v>145</v>
      </c>
      <c r="C48" s="170" t="s">
        <v>146</v>
      </c>
      <c r="D48" s="171" t="s">
        <v>92</v>
      </c>
      <c r="E48" s="172">
        <v>1</v>
      </c>
      <c r="F48" s="172">
        <v>0</v>
      </c>
      <c r="G48" s="173">
        <f t="shared" si="0"/>
        <v>0</v>
      </c>
      <c r="O48" s="167">
        <v>2</v>
      </c>
      <c r="AA48" s="145">
        <v>1</v>
      </c>
      <c r="AB48" s="145">
        <v>7</v>
      </c>
      <c r="AC48" s="145">
        <v>7</v>
      </c>
      <c r="AZ48" s="145">
        <v>2</v>
      </c>
      <c r="BA48" s="145">
        <f t="shared" si="1"/>
        <v>0</v>
      </c>
      <c r="BB48" s="145">
        <f t="shared" si="2"/>
        <v>0</v>
      </c>
      <c r="BC48" s="145">
        <f t="shared" si="3"/>
        <v>0</v>
      </c>
      <c r="BD48" s="145">
        <f t="shared" si="4"/>
        <v>0</v>
      </c>
      <c r="BE48" s="145">
        <f t="shared" si="5"/>
        <v>0</v>
      </c>
      <c r="CA48" s="174">
        <v>1</v>
      </c>
      <c r="CB48" s="174">
        <v>7</v>
      </c>
      <c r="CZ48" s="145">
        <v>3.00000000000022E-05</v>
      </c>
    </row>
    <row r="49" spans="1:104" ht="12.75">
      <c r="A49" s="168">
        <v>24</v>
      </c>
      <c r="B49" s="169" t="s">
        <v>147</v>
      </c>
      <c r="C49" s="170" t="s">
        <v>148</v>
      </c>
      <c r="D49" s="171" t="s">
        <v>105</v>
      </c>
      <c r="E49" s="172">
        <v>2</v>
      </c>
      <c r="F49" s="172">
        <v>0</v>
      </c>
      <c r="G49" s="173">
        <f t="shared" si="0"/>
        <v>0</v>
      </c>
      <c r="O49" s="167">
        <v>2</v>
      </c>
      <c r="AA49" s="145">
        <v>12</v>
      </c>
      <c r="AB49" s="145">
        <v>0</v>
      </c>
      <c r="AC49" s="145">
        <v>98</v>
      </c>
      <c r="AZ49" s="145">
        <v>2</v>
      </c>
      <c r="BA49" s="145">
        <f t="shared" si="1"/>
        <v>0</v>
      </c>
      <c r="BB49" s="145">
        <f t="shared" si="2"/>
        <v>0</v>
      </c>
      <c r="BC49" s="145">
        <f t="shared" si="3"/>
        <v>0</v>
      </c>
      <c r="BD49" s="145">
        <f t="shared" si="4"/>
        <v>0</v>
      </c>
      <c r="BE49" s="145">
        <f t="shared" si="5"/>
        <v>0</v>
      </c>
      <c r="CA49" s="174">
        <v>12</v>
      </c>
      <c r="CB49" s="174">
        <v>0</v>
      </c>
      <c r="CZ49" s="145">
        <v>0</v>
      </c>
    </row>
    <row r="50" spans="1:104" ht="22.5">
      <c r="A50" s="168">
        <v>25</v>
      </c>
      <c r="B50" s="169" t="s">
        <v>149</v>
      </c>
      <c r="C50" s="170" t="s">
        <v>376</v>
      </c>
      <c r="D50" s="171" t="s">
        <v>75</v>
      </c>
      <c r="E50" s="172">
        <v>1</v>
      </c>
      <c r="F50" s="172">
        <v>0</v>
      </c>
      <c r="G50" s="173">
        <f t="shared" si="0"/>
        <v>0</v>
      </c>
      <c r="O50" s="167">
        <v>2</v>
      </c>
      <c r="AA50" s="145">
        <v>12</v>
      </c>
      <c r="AB50" s="145">
        <v>0</v>
      </c>
      <c r="AC50" s="145">
        <v>99</v>
      </c>
      <c r="AZ50" s="145">
        <v>2</v>
      </c>
      <c r="BA50" s="145">
        <f t="shared" si="1"/>
        <v>0</v>
      </c>
      <c r="BB50" s="145">
        <f t="shared" si="2"/>
        <v>0</v>
      </c>
      <c r="BC50" s="145">
        <f t="shared" si="3"/>
        <v>0</v>
      </c>
      <c r="BD50" s="145">
        <f t="shared" si="4"/>
        <v>0</v>
      </c>
      <c r="BE50" s="145">
        <f t="shared" si="5"/>
        <v>0</v>
      </c>
      <c r="CA50" s="174">
        <v>12</v>
      </c>
      <c r="CB50" s="174">
        <v>0</v>
      </c>
      <c r="CZ50" s="145">
        <v>0</v>
      </c>
    </row>
    <row r="51" spans="1:104" ht="12.75">
      <c r="A51" s="168">
        <v>26</v>
      </c>
      <c r="B51" s="169" t="s">
        <v>150</v>
      </c>
      <c r="C51" s="170" t="s">
        <v>151</v>
      </c>
      <c r="D51" s="171" t="s">
        <v>105</v>
      </c>
      <c r="E51" s="172">
        <v>1.5</v>
      </c>
      <c r="F51" s="172">
        <v>0</v>
      </c>
      <c r="G51" s="173">
        <f t="shared" si="0"/>
        <v>0</v>
      </c>
      <c r="O51" s="167">
        <v>2</v>
      </c>
      <c r="AA51" s="145">
        <v>12</v>
      </c>
      <c r="AB51" s="145">
        <v>0</v>
      </c>
      <c r="AC51" s="145">
        <v>100</v>
      </c>
      <c r="AZ51" s="145">
        <v>2</v>
      </c>
      <c r="BA51" s="145">
        <f t="shared" si="1"/>
        <v>0</v>
      </c>
      <c r="BB51" s="145">
        <f t="shared" si="2"/>
        <v>0</v>
      </c>
      <c r="BC51" s="145">
        <f t="shared" si="3"/>
        <v>0</v>
      </c>
      <c r="BD51" s="145">
        <f t="shared" si="4"/>
        <v>0</v>
      </c>
      <c r="BE51" s="145">
        <f t="shared" si="5"/>
        <v>0</v>
      </c>
      <c r="CA51" s="174">
        <v>12</v>
      </c>
      <c r="CB51" s="174">
        <v>0</v>
      </c>
      <c r="CZ51" s="145">
        <v>0</v>
      </c>
    </row>
    <row r="52" spans="1:104" ht="12.75">
      <c r="A52" s="168">
        <v>27</v>
      </c>
      <c r="B52" s="169" t="s">
        <v>152</v>
      </c>
      <c r="C52" s="170" t="s">
        <v>153</v>
      </c>
      <c r="D52" s="171" t="s">
        <v>92</v>
      </c>
      <c r="E52" s="172">
        <v>1</v>
      </c>
      <c r="F52" s="172">
        <v>0</v>
      </c>
      <c r="G52" s="173">
        <f t="shared" si="0"/>
        <v>0</v>
      </c>
      <c r="O52" s="167">
        <v>2</v>
      </c>
      <c r="AA52" s="145">
        <v>12</v>
      </c>
      <c r="AB52" s="145">
        <v>0</v>
      </c>
      <c r="AC52" s="145">
        <v>97</v>
      </c>
      <c r="AZ52" s="145">
        <v>2</v>
      </c>
      <c r="BA52" s="145">
        <f t="shared" si="1"/>
        <v>0</v>
      </c>
      <c r="BB52" s="145">
        <f t="shared" si="2"/>
        <v>0</v>
      </c>
      <c r="BC52" s="145">
        <f t="shared" si="3"/>
        <v>0</v>
      </c>
      <c r="BD52" s="145">
        <f t="shared" si="4"/>
        <v>0</v>
      </c>
      <c r="BE52" s="145">
        <f t="shared" si="5"/>
        <v>0</v>
      </c>
      <c r="CA52" s="174">
        <v>12</v>
      </c>
      <c r="CB52" s="174">
        <v>0</v>
      </c>
      <c r="CZ52" s="145">
        <v>3.00000000000022E-05</v>
      </c>
    </row>
    <row r="53" spans="1:104" ht="12.75">
      <c r="A53" s="168">
        <v>28</v>
      </c>
      <c r="B53" s="169" t="s">
        <v>154</v>
      </c>
      <c r="C53" s="170" t="s">
        <v>155</v>
      </c>
      <c r="D53" s="171" t="s">
        <v>114</v>
      </c>
      <c r="E53" s="172">
        <v>0.0180599999999998</v>
      </c>
      <c r="F53" s="172">
        <v>0</v>
      </c>
      <c r="G53" s="173">
        <f t="shared" si="0"/>
        <v>0</v>
      </c>
      <c r="O53" s="167">
        <v>2</v>
      </c>
      <c r="AA53" s="145">
        <v>7</v>
      </c>
      <c r="AB53" s="145">
        <v>1001</v>
      </c>
      <c r="AC53" s="145">
        <v>5</v>
      </c>
      <c r="AZ53" s="145">
        <v>2</v>
      </c>
      <c r="BA53" s="145">
        <f t="shared" si="1"/>
        <v>0</v>
      </c>
      <c r="BB53" s="145">
        <f t="shared" si="2"/>
        <v>0</v>
      </c>
      <c r="BC53" s="145">
        <f t="shared" si="3"/>
        <v>0</v>
      </c>
      <c r="BD53" s="145">
        <f t="shared" si="4"/>
        <v>0</v>
      </c>
      <c r="BE53" s="145">
        <f t="shared" si="5"/>
        <v>0</v>
      </c>
      <c r="CA53" s="174">
        <v>7</v>
      </c>
      <c r="CB53" s="174">
        <v>1001</v>
      </c>
      <c r="CZ53" s="145">
        <v>0</v>
      </c>
    </row>
    <row r="54" spans="1:57" ht="12.75">
      <c r="A54" s="182"/>
      <c r="B54" s="183" t="s">
        <v>76</v>
      </c>
      <c r="C54" s="184" t="str">
        <f>CONCATENATE(B43," ",C43)</f>
        <v>721 Vnitřní kanalizace</v>
      </c>
      <c r="D54" s="185"/>
      <c r="E54" s="186"/>
      <c r="F54" s="187"/>
      <c r="G54" s="188">
        <f>SUM(G43:G53)</f>
        <v>0</v>
      </c>
      <c r="O54" s="167">
        <v>4</v>
      </c>
      <c r="BA54" s="189">
        <f>SUM(BA43:BA53)</f>
        <v>0</v>
      </c>
      <c r="BB54" s="189">
        <f>SUM(BB43:BB53)</f>
        <v>0</v>
      </c>
      <c r="BC54" s="189">
        <f>SUM(BC43:BC53)</f>
        <v>0</v>
      </c>
      <c r="BD54" s="189">
        <f>SUM(BD43:BD53)</f>
        <v>0</v>
      </c>
      <c r="BE54" s="189">
        <f>SUM(BE43:BE53)</f>
        <v>0</v>
      </c>
    </row>
    <row r="55" spans="1:15" ht="12.75">
      <c r="A55" s="160" t="s">
        <v>72</v>
      </c>
      <c r="B55" s="161" t="s">
        <v>156</v>
      </c>
      <c r="C55" s="162" t="s">
        <v>157</v>
      </c>
      <c r="D55" s="163"/>
      <c r="E55" s="164"/>
      <c r="F55" s="164"/>
      <c r="G55" s="165"/>
      <c r="H55" s="166"/>
      <c r="I55" s="166"/>
      <c r="O55" s="167">
        <v>1</v>
      </c>
    </row>
    <row r="56" spans="1:104" ht="12.75">
      <c r="A56" s="168">
        <v>29</v>
      </c>
      <c r="B56" s="169" t="s">
        <v>158</v>
      </c>
      <c r="C56" s="170" t="s">
        <v>159</v>
      </c>
      <c r="D56" s="171" t="s">
        <v>92</v>
      </c>
      <c r="E56" s="172">
        <v>1</v>
      </c>
      <c r="F56" s="172">
        <v>0</v>
      </c>
      <c r="G56" s="173">
        <f aca="true" t="shared" si="6" ref="G56:G75">E56*F56</f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 aca="true" t="shared" si="7" ref="BA56:BA75">IF(AZ56=1,G56,0)</f>
        <v>0</v>
      </c>
      <c r="BB56" s="145">
        <f aca="true" t="shared" si="8" ref="BB56:BB75">IF(AZ56=2,G56,0)</f>
        <v>0</v>
      </c>
      <c r="BC56" s="145">
        <f aca="true" t="shared" si="9" ref="BC56:BC75">IF(AZ56=3,G56,0)</f>
        <v>0</v>
      </c>
      <c r="BD56" s="145">
        <f aca="true" t="shared" si="10" ref="BD56:BD75">IF(AZ56=4,G56,0)</f>
        <v>0</v>
      </c>
      <c r="BE56" s="145">
        <f aca="true" t="shared" si="11" ref="BE56:BE75">IF(AZ56=5,G56,0)</f>
        <v>0</v>
      </c>
      <c r="CA56" s="174">
        <v>1</v>
      </c>
      <c r="CB56" s="174">
        <v>7</v>
      </c>
      <c r="CZ56" s="145">
        <v>0.00107000000000035</v>
      </c>
    </row>
    <row r="57" spans="1:104" ht="12.75">
      <c r="A57" s="168">
        <v>30</v>
      </c>
      <c r="B57" s="169" t="s">
        <v>160</v>
      </c>
      <c r="C57" s="170" t="s">
        <v>161</v>
      </c>
      <c r="D57" s="171" t="s">
        <v>92</v>
      </c>
      <c r="E57" s="172">
        <v>3</v>
      </c>
      <c r="F57" s="172">
        <v>0</v>
      </c>
      <c r="G57" s="173">
        <f t="shared" si="6"/>
        <v>0</v>
      </c>
      <c r="O57" s="167">
        <v>2</v>
      </c>
      <c r="AA57" s="145">
        <v>1</v>
      </c>
      <c r="AB57" s="145">
        <v>7</v>
      </c>
      <c r="AC57" s="145">
        <v>7</v>
      </c>
      <c r="AZ57" s="145">
        <v>2</v>
      </c>
      <c r="BA57" s="145">
        <f t="shared" si="7"/>
        <v>0</v>
      </c>
      <c r="BB57" s="145">
        <f t="shared" si="8"/>
        <v>0</v>
      </c>
      <c r="BC57" s="145">
        <f t="shared" si="9"/>
        <v>0</v>
      </c>
      <c r="BD57" s="145">
        <f t="shared" si="10"/>
        <v>0</v>
      </c>
      <c r="BE57" s="145">
        <f t="shared" si="11"/>
        <v>0</v>
      </c>
      <c r="CA57" s="174">
        <v>1</v>
      </c>
      <c r="CB57" s="174">
        <v>7</v>
      </c>
      <c r="CZ57" s="145">
        <v>0.00168000000000035</v>
      </c>
    </row>
    <row r="58" spans="1:104" ht="12.75">
      <c r="A58" s="168">
        <v>31</v>
      </c>
      <c r="B58" s="169" t="s">
        <v>162</v>
      </c>
      <c r="C58" s="170" t="s">
        <v>163</v>
      </c>
      <c r="D58" s="171" t="s">
        <v>105</v>
      </c>
      <c r="E58" s="172">
        <v>4</v>
      </c>
      <c r="F58" s="172">
        <v>0</v>
      </c>
      <c r="G58" s="173">
        <f t="shared" si="6"/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 t="shared" si="7"/>
        <v>0</v>
      </c>
      <c r="BB58" s="145">
        <f t="shared" si="8"/>
        <v>0</v>
      </c>
      <c r="BC58" s="145">
        <f t="shared" si="9"/>
        <v>0</v>
      </c>
      <c r="BD58" s="145">
        <f t="shared" si="10"/>
        <v>0</v>
      </c>
      <c r="BE58" s="145">
        <f t="shared" si="11"/>
        <v>0</v>
      </c>
      <c r="CA58" s="174">
        <v>1</v>
      </c>
      <c r="CB58" s="174">
        <v>7</v>
      </c>
      <c r="CZ58" s="145">
        <v>0.00518000000000285</v>
      </c>
    </row>
    <row r="59" spans="1:104" ht="12.75">
      <c r="A59" s="168">
        <v>32</v>
      </c>
      <c r="B59" s="169" t="s">
        <v>143</v>
      </c>
      <c r="C59" s="170" t="s">
        <v>144</v>
      </c>
      <c r="D59" s="171" t="s">
        <v>105</v>
      </c>
      <c r="E59" s="172">
        <v>9</v>
      </c>
      <c r="F59" s="172">
        <v>0</v>
      </c>
      <c r="G59" s="173">
        <f t="shared" si="6"/>
        <v>0</v>
      </c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 t="shared" si="7"/>
        <v>0</v>
      </c>
      <c r="BB59" s="145">
        <f t="shared" si="8"/>
        <v>0</v>
      </c>
      <c r="BC59" s="145">
        <f t="shared" si="9"/>
        <v>0</v>
      </c>
      <c r="BD59" s="145">
        <f t="shared" si="10"/>
        <v>0</v>
      </c>
      <c r="BE59" s="145">
        <f t="shared" si="11"/>
        <v>0</v>
      </c>
      <c r="CA59" s="174">
        <v>1</v>
      </c>
      <c r="CB59" s="174">
        <v>7</v>
      </c>
      <c r="CZ59" s="145">
        <v>0.00534999999999997</v>
      </c>
    </row>
    <row r="60" spans="1:104" ht="12.75">
      <c r="A60" s="168">
        <v>33</v>
      </c>
      <c r="B60" s="169" t="s">
        <v>164</v>
      </c>
      <c r="C60" s="170" t="s">
        <v>165</v>
      </c>
      <c r="D60" s="171" t="s">
        <v>92</v>
      </c>
      <c r="E60" s="172">
        <v>2</v>
      </c>
      <c r="F60" s="172">
        <v>0</v>
      </c>
      <c r="G60" s="173">
        <f t="shared" si="6"/>
        <v>0</v>
      </c>
      <c r="O60" s="167">
        <v>2</v>
      </c>
      <c r="AA60" s="145">
        <v>1</v>
      </c>
      <c r="AB60" s="145">
        <v>7</v>
      </c>
      <c r="AC60" s="145">
        <v>7</v>
      </c>
      <c r="AZ60" s="145">
        <v>2</v>
      </c>
      <c r="BA60" s="145">
        <f t="shared" si="7"/>
        <v>0</v>
      </c>
      <c r="BB60" s="145">
        <f t="shared" si="8"/>
        <v>0</v>
      </c>
      <c r="BC60" s="145">
        <f t="shared" si="9"/>
        <v>0</v>
      </c>
      <c r="BD60" s="145">
        <f t="shared" si="10"/>
        <v>0</v>
      </c>
      <c r="BE60" s="145">
        <f t="shared" si="11"/>
        <v>0</v>
      </c>
      <c r="CA60" s="174">
        <v>1</v>
      </c>
      <c r="CB60" s="174">
        <v>7</v>
      </c>
      <c r="CZ60" s="145">
        <v>0.000220000000000109</v>
      </c>
    </row>
    <row r="61" spans="1:104" ht="12.75">
      <c r="A61" s="168">
        <v>34</v>
      </c>
      <c r="B61" s="169" t="s">
        <v>166</v>
      </c>
      <c r="C61" s="170" t="s">
        <v>167</v>
      </c>
      <c r="D61" s="171" t="s">
        <v>92</v>
      </c>
      <c r="E61" s="172">
        <v>2</v>
      </c>
      <c r="F61" s="172">
        <v>0</v>
      </c>
      <c r="G61" s="173">
        <f t="shared" si="6"/>
        <v>0</v>
      </c>
      <c r="O61" s="167">
        <v>2</v>
      </c>
      <c r="AA61" s="145">
        <v>1</v>
      </c>
      <c r="AB61" s="145">
        <v>7</v>
      </c>
      <c r="AC61" s="145">
        <v>7</v>
      </c>
      <c r="AZ61" s="145">
        <v>2</v>
      </c>
      <c r="BA61" s="145">
        <f t="shared" si="7"/>
        <v>0</v>
      </c>
      <c r="BB61" s="145">
        <f t="shared" si="8"/>
        <v>0</v>
      </c>
      <c r="BC61" s="145">
        <f t="shared" si="9"/>
        <v>0</v>
      </c>
      <c r="BD61" s="145">
        <f t="shared" si="10"/>
        <v>0</v>
      </c>
      <c r="BE61" s="145">
        <f t="shared" si="11"/>
        <v>0</v>
      </c>
      <c r="CA61" s="174">
        <v>1</v>
      </c>
      <c r="CB61" s="174">
        <v>7</v>
      </c>
      <c r="CZ61" s="145">
        <v>3.00000000000022E-05</v>
      </c>
    </row>
    <row r="62" spans="1:104" ht="12.75">
      <c r="A62" s="168">
        <v>35</v>
      </c>
      <c r="B62" s="169" t="s">
        <v>168</v>
      </c>
      <c r="C62" s="170" t="s">
        <v>169</v>
      </c>
      <c r="D62" s="171" t="s">
        <v>92</v>
      </c>
      <c r="E62" s="172">
        <v>3</v>
      </c>
      <c r="F62" s="172">
        <v>0</v>
      </c>
      <c r="G62" s="173">
        <f t="shared" si="6"/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 t="shared" si="7"/>
        <v>0</v>
      </c>
      <c r="BB62" s="145">
        <f t="shared" si="8"/>
        <v>0</v>
      </c>
      <c r="BC62" s="145">
        <f t="shared" si="9"/>
        <v>0</v>
      </c>
      <c r="BD62" s="145">
        <f t="shared" si="10"/>
        <v>0</v>
      </c>
      <c r="BE62" s="145">
        <f t="shared" si="11"/>
        <v>0</v>
      </c>
      <c r="CA62" s="174">
        <v>1</v>
      </c>
      <c r="CB62" s="174">
        <v>7</v>
      </c>
      <c r="CZ62" s="145">
        <v>0.000350000000000072</v>
      </c>
    </row>
    <row r="63" spans="1:104" ht="12.75">
      <c r="A63" s="168">
        <v>36</v>
      </c>
      <c r="B63" s="169" t="s">
        <v>170</v>
      </c>
      <c r="C63" s="170" t="s">
        <v>171</v>
      </c>
      <c r="D63" s="171" t="s">
        <v>92</v>
      </c>
      <c r="E63" s="172">
        <v>4</v>
      </c>
      <c r="F63" s="172">
        <v>0</v>
      </c>
      <c r="G63" s="173">
        <f t="shared" si="6"/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t="shared" si="7"/>
        <v>0</v>
      </c>
      <c r="BB63" s="145">
        <f t="shared" si="8"/>
        <v>0</v>
      </c>
      <c r="BC63" s="145">
        <f t="shared" si="9"/>
        <v>0</v>
      </c>
      <c r="BD63" s="145">
        <f t="shared" si="10"/>
        <v>0</v>
      </c>
      <c r="BE63" s="145">
        <f t="shared" si="11"/>
        <v>0</v>
      </c>
      <c r="CA63" s="174">
        <v>1</v>
      </c>
      <c r="CB63" s="174">
        <v>7</v>
      </c>
      <c r="CZ63" s="145">
        <v>0.000510000000000232</v>
      </c>
    </row>
    <row r="64" spans="1:104" ht="12.75">
      <c r="A64" s="168">
        <v>37</v>
      </c>
      <c r="B64" s="169" t="s">
        <v>172</v>
      </c>
      <c r="C64" s="170" t="s">
        <v>173</v>
      </c>
      <c r="D64" s="171" t="s">
        <v>92</v>
      </c>
      <c r="E64" s="172">
        <v>1</v>
      </c>
      <c r="F64" s="172">
        <v>0</v>
      </c>
      <c r="G64" s="173">
        <f t="shared" si="6"/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 t="shared" si="7"/>
        <v>0</v>
      </c>
      <c r="BB64" s="145">
        <f t="shared" si="8"/>
        <v>0</v>
      </c>
      <c r="BC64" s="145">
        <f t="shared" si="9"/>
        <v>0</v>
      </c>
      <c r="BD64" s="145">
        <f t="shared" si="10"/>
        <v>0</v>
      </c>
      <c r="BE64" s="145">
        <f t="shared" si="11"/>
        <v>0</v>
      </c>
      <c r="CA64" s="174">
        <v>1</v>
      </c>
      <c r="CB64" s="174">
        <v>7</v>
      </c>
      <c r="CZ64" s="145">
        <v>0.000159999999999938</v>
      </c>
    </row>
    <row r="65" spans="1:104" ht="12.75">
      <c r="A65" s="168">
        <v>38</v>
      </c>
      <c r="B65" s="169" t="s">
        <v>174</v>
      </c>
      <c r="C65" s="170" t="s">
        <v>175</v>
      </c>
      <c r="D65" s="171" t="s">
        <v>92</v>
      </c>
      <c r="E65" s="172">
        <v>1</v>
      </c>
      <c r="F65" s="172">
        <v>0</v>
      </c>
      <c r="G65" s="173">
        <f t="shared" si="6"/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t="shared" si="7"/>
        <v>0</v>
      </c>
      <c r="BB65" s="145">
        <f t="shared" si="8"/>
        <v>0</v>
      </c>
      <c r="BC65" s="145">
        <f t="shared" si="9"/>
        <v>0</v>
      </c>
      <c r="BD65" s="145">
        <f t="shared" si="10"/>
        <v>0</v>
      </c>
      <c r="BE65" s="145">
        <f t="shared" si="11"/>
        <v>0</v>
      </c>
      <c r="CA65" s="174">
        <v>1</v>
      </c>
      <c r="CB65" s="174">
        <v>7</v>
      </c>
      <c r="CZ65" s="145">
        <v>1.99999999999922E-05</v>
      </c>
    </row>
    <row r="66" spans="1:104" ht="12.75">
      <c r="A66" s="168">
        <v>39</v>
      </c>
      <c r="B66" s="169" t="s">
        <v>176</v>
      </c>
      <c r="C66" s="170" t="s">
        <v>177</v>
      </c>
      <c r="D66" s="171" t="s">
        <v>92</v>
      </c>
      <c r="E66" s="172">
        <v>2</v>
      </c>
      <c r="F66" s="172">
        <v>0</v>
      </c>
      <c r="G66" s="173">
        <f t="shared" si="6"/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 t="shared" si="7"/>
        <v>0</v>
      </c>
      <c r="BB66" s="145">
        <f t="shared" si="8"/>
        <v>0</v>
      </c>
      <c r="BC66" s="145">
        <f t="shared" si="9"/>
        <v>0</v>
      </c>
      <c r="BD66" s="145">
        <f t="shared" si="10"/>
        <v>0</v>
      </c>
      <c r="BE66" s="145">
        <f t="shared" si="11"/>
        <v>0</v>
      </c>
      <c r="CA66" s="174">
        <v>1</v>
      </c>
      <c r="CB66" s="174">
        <v>7</v>
      </c>
      <c r="CZ66" s="145">
        <v>1.99999999999922E-05</v>
      </c>
    </row>
    <row r="67" spans="1:104" ht="12.75">
      <c r="A67" s="168">
        <v>40</v>
      </c>
      <c r="B67" s="169" t="s">
        <v>178</v>
      </c>
      <c r="C67" s="170" t="s">
        <v>179</v>
      </c>
      <c r="D67" s="171" t="s">
        <v>105</v>
      </c>
      <c r="E67" s="172">
        <v>16</v>
      </c>
      <c r="F67" s="172">
        <v>0</v>
      </c>
      <c r="G67" s="173">
        <f t="shared" si="6"/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t="shared" si="7"/>
        <v>0</v>
      </c>
      <c r="BB67" s="145">
        <f t="shared" si="8"/>
        <v>0</v>
      </c>
      <c r="BC67" s="145">
        <f t="shared" si="9"/>
        <v>0</v>
      </c>
      <c r="BD67" s="145">
        <f t="shared" si="10"/>
        <v>0</v>
      </c>
      <c r="BE67" s="145">
        <f t="shared" si="11"/>
        <v>0</v>
      </c>
      <c r="CA67" s="174">
        <v>1</v>
      </c>
      <c r="CB67" s="174">
        <v>7</v>
      </c>
      <c r="CZ67" s="145">
        <v>0.000180000000000069</v>
      </c>
    </row>
    <row r="68" spans="1:104" ht="12.75">
      <c r="A68" s="168">
        <v>41</v>
      </c>
      <c r="B68" s="169" t="s">
        <v>180</v>
      </c>
      <c r="C68" s="170" t="s">
        <v>181</v>
      </c>
      <c r="D68" s="171" t="s">
        <v>182</v>
      </c>
      <c r="E68" s="172">
        <v>1</v>
      </c>
      <c r="F68" s="172">
        <v>0</v>
      </c>
      <c r="G68" s="173">
        <f t="shared" si="6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7"/>
        <v>0</v>
      </c>
      <c r="BB68" s="145">
        <f t="shared" si="8"/>
        <v>0</v>
      </c>
      <c r="BC68" s="145">
        <f t="shared" si="9"/>
        <v>0</v>
      </c>
      <c r="BD68" s="145">
        <f t="shared" si="10"/>
        <v>0</v>
      </c>
      <c r="BE68" s="145">
        <f t="shared" si="11"/>
        <v>0</v>
      </c>
      <c r="CA68" s="174">
        <v>1</v>
      </c>
      <c r="CB68" s="174">
        <v>7</v>
      </c>
      <c r="CZ68" s="145">
        <v>0.000589999999999868</v>
      </c>
    </row>
    <row r="69" spans="1:104" ht="12.75">
      <c r="A69" s="168">
        <v>42</v>
      </c>
      <c r="B69" s="169" t="s">
        <v>183</v>
      </c>
      <c r="C69" s="170" t="s">
        <v>184</v>
      </c>
      <c r="D69" s="171" t="s">
        <v>182</v>
      </c>
      <c r="E69" s="172">
        <v>1</v>
      </c>
      <c r="F69" s="172">
        <v>0</v>
      </c>
      <c r="G69" s="173">
        <f t="shared" si="6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7"/>
        <v>0</v>
      </c>
      <c r="BB69" s="145">
        <f t="shared" si="8"/>
        <v>0</v>
      </c>
      <c r="BC69" s="145">
        <f t="shared" si="9"/>
        <v>0</v>
      </c>
      <c r="BD69" s="145">
        <f t="shared" si="10"/>
        <v>0</v>
      </c>
      <c r="BE69" s="145">
        <f t="shared" si="11"/>
        <v>0</v>
      </c>
      <c r="CA69" s="174">
        <v>1</v>
      </c>
      <c r="CB69" s="174">
        <v>7</v>
      </c>
      <c r="CZ69" s="145">
        <v>0</v>
      </c>
    </row>
    <row r="70" spans="1:104" ht="22.5">
      <c r="A70" s="168">
        <v>43</v>
      </c>
      <c r="B70" s="169" t="s">
        <v>185</v>
      </c>
      <c r="C70" s="170" t="s">
        <v>186</v>
      </c>
      <c r="D70" s="171" t="s">
        <v>92</v>
      </c>
      <c r="E70" s="172">
        <v>1</v>
      </c>
      <c r="F70" s="172">
        <v>0</v>
      </c>
      <c r="G70" s="173">
        <f t="shared" si="6"/>
        <v>0</v>
      </c>
      <c r="O70" s="167">
        <v>2</v>
      </c>
      <c r="AA70" s="145">
        <v>3</v>
      </c>
      <c r="AB70" s="145">
        <v>7</v>
      </c>
      <c r="AC70" s="145">
        <v>426109321</v>
      </c>
      <c r="AZ70" s="145">
        <v>2</v>
      </c>
      <c r="BA70" s="145">
        <f t="shared" si="7"/>
        <v>0</v>
      </c>
      <c r="BB70" s="145">
        <f t="shared" si="8"/>
        <v>0</v>
      </c>
      <c r="BC70" s="145">
        <f t="shared" si="9"/>
        <v>0</v>
      </c>
      <c r="BD70" s="145">
        <f t="shared" si="10"/>
        <v>0</v>
      </c>
      <c r="BE70" s="145">
        <f t="shared" si="11"/>
        <v>0</v>
      </c>
      <c r="CA70" s="174">
        <v>3</v>
      </c>
      <c r="CB70" s="174">
        <v>7</v>
      </c>
      <c r="CZ70" s="145">
        <v>0.0069999999999979</v>
      </c>
    </row>
    <row r="71" spans="1:104" ht="12.75">
      <c r="A71" s="168">
        <v>44</v>
      </c>
      <c r="B71" s="169" t="s">
        <v>187</v>
      </c>
      <c r="C71" s="170" t="s">
        <v>188</v>
      </c>
      <c r="D71" s="171" t="s">
        <v>75</v>
      </c>
      <c r="E71" s="172">
        <v>1</v>
      </c>
      <c r="F71" s="172">
        <v>0</v>
      </c>
      <c r="G71" s="173">
        <f t="shared" si="6"/>
        <v>0</v>
      </c>
      <c r="O71" s="167">
        <v>2</v>
      </c>
      <c r="AA71" s="145">
        <v>3</v>
      </c>
      <c r="AB71" s="145">
        <v>7</v>
      </c>
      <c r="AC71" s="145" t="s">
        <v>187</v>
      </c>
      <c r="AZ71" s="145">
        <v>2</v>
      </c>
      <c r="BA71" s="145">
        <f t="shared" si="7"/>
        <v>0</v>
      </c>
      <c r="BB71" s="145">
        <f t="shared" si="8"/>
        <v>0</v>
      </c>
      <c r="BC71" s="145">
        <f t="shared" si="9"/>
        <v>0</v>
      </c>
      <c r="BD71" s="145">
        <f t="shared" si="10"/>
        <v>0</v>
      </c>
      <c r="BE71" s="145">
        <f t="shared" si="11"/>
        <v>0</v>
      </c>
      <c r="CA71" s="174">
        <v>3</v>
      </c>
      <c r="CB71" s="174">
        <v>7</v>
      </c>
      <c r="CZ71" s="145">
        <v>0</v>
      </c>
    </row>
    <row r="72" spans="1:104" ht="12.75">
      <c r="A72" s="168">
        <v>45</v>
      </c>
      <c r="B72" s="169" t="s">
        <v>189</v>
      </c>
      <c r="C72" s="170" t="s">
        <v>190</v>
      </c>
      <c r="D72" s="171" t="s">
        <v>75</v>
      </c>
      <c r="E72" s="172">
        <v>2</v>
      </c>
      <c r="F72" s="172">
        <v>0</v>
      </c>
      <c r="G72" s="173">
        <f t="shared" si="6"/>
        <v>0</v>
      </c>
      <c r="O72" s="167">
        <v>2</v>
      </c>
      <c r="AA72" s="145">
        <v>3</v>
      </c>
      <c r="AB72" s="145">
        <v>7</v>
      </c>
      <c r="AC72" s="145" t="s">
        <v>189</v>
      </c>
      <c r="AZ72" s="145">
        <v>2</v>
      </c>
      <c r="BA72" s="145">
        <f t="shared" si="7"/>
        <v>0</v>
      </c>
      <c r="BB72" s="145">
        <f t="shared" si="8"/>
        <v>0</v>
      </c>
      <c r="BC72" s="145">
        <f t="shared" si="9"/>
        <v>0</v>
      </c>
      <c r="BD72" s="145">
        <f t="shared" si="10"/>
        <v>0</v>
      </c>
      <c r="BE72" s="145">
        <f t="shared" si="11"/>
        <v>0</v>
      </c>
      <c r="CA72" s="174">
        <v>3</v>
      </c>
      <c r="CB72" s="174">
        <v>7</v>
      </c>
      <c r="CZ72" s="145">
        <v>0</v>
      </c>
    </row>
    <row r="73" spans="1:104" ht="12.75">
      <c r="A73" s="168">
        <v>46</v>
      </c>
      <c r="B73" s="169" t="s">
        <v>191</v>
      </c>
      <c r="C73" s="170" t="s">
        <v>377</v>
      </c>
      <c r="D73" s="171" t="s">
        <v>92</v>
      </c>
      <c r="E73" s="172">
        <v>3</v>
      </c>
      <c r="F73" s="172">
        <v>0</v>
      </c>
      <c r="G73" s="173">
        <f t="shared" si="6"/>
        <v>0</v>
      </c>
      <c r="O73" s="167">
        <v>2</v>
      </c>
      <c r="AA73" s="145">
        <v>3</v>
      </c>
      <c r="AB73" s="145">
        <v>7</v>
      </c>
      <c r="AC73" s="145" t="s">
        <v>191</v>
      </c>
      <c r="AZ73" s="145">
        <v>2</v>
      </c>
      <c r="BA73" s="145">
        <f t="shared" si="7"/>
        <v>0</v>
      </c>
      <c r="BB73" s="145">
        <f t="shared" si="8"/>
        <v>0</v>
      </c>
      <c r="BC73" s="145">
        <f t="shared" si="9"/>
        <v>0</v>
      </c>
      <c r="BD73" s="145">
        <f t="shared" si="10"/>
        <v>0</v>
      </c>
      <c r="BE73" s="145">
        <f t="shared" si="11"/>
        <v>0</v>
      </c>
      <c r="CA73" s="174">
        <v>3</v>
      </c>
      <c r="CB73" s="174">
        <v>7</v>
      </c>
      <c r="CZ73" s="145">
        <v>0.000379999999999825</v>
      </c>
    </row>
    <row r="74" spans="1:104" ht="12.75">
      <c r="A74" s="168">
        <v>47</v>
      </c>
      <c r="B74" s="169" t="s">
        <v>192</v>
      </c>
      <c r="C74" s="170" t="s">
        <v>193</v>
      </c>
      <c r="D74" s="171" t="s">
        <v>92</v>
      </c>
      <c r="E74" s="172">
        <v>4</v>
      </c>
      <c r="F74" s="172">
        <v>0</v>
      </c>
      <c r="G74" s="173">
        <f t="shared" si="6"/>
        <v>0</v>
      </c>
      <c r="O74" s="167">
        <v>2</v>
      </c>
      <c r="AA74" s="145">
        <v>3</v>
      </c>
      <c r="AB74" s="145">
        <v>7</v>
      </c>
      <c r="AC74" s="145" t="s">
        <v>192</v>
      </c>
      <c r="AZ74" s="145">
        <v>2</v>
      </c>
      <c r="BA74" s="145">
        <f t="shared" si="7"/>
        <v>0</v>
      </c>
      <c r="BB74" s="145">
        <f t="shared" si="8"/>
        <v>0</v>
      </c>
      <c r="BC74" s="145">
        <f t="shared" si="9"/>
        <v>0</v>
      </c>
      <c r="BD74" s="145">
        <f t="shared" si="10"/>
        <v>0</v>
      </c>
      <c r="BE74" s="145">
        <f t="shared" si="11"/>
        <v>0</v>
      </c>
      <c r="CA74" s="174">
        <v>3</v>
      </c>
      <c r="CB74" s="174">
        <v>7</v>
      </c>
      <c r="CZ74" s="145">
        <v>0.000480000000000036</v>
      </c>
    </row>
    <row r="75" spans="1:104" ht="12.75">
      <c r="A75" s="168">
        <v>48</v>
      </c>
      <c r="B75" s="169" t="s">
        <v>194</v>
      </c>
      <c r="C75" s="170" t="s">
        <v>195</v>
      </c>
      <c r="D75" s="171" t="s">
        <v>61</v>
      </c>
      <c r="E75" s="172"/>
      <c r="F75" s="172">
        <v>0</v>
      </c>
      <c r="G75" s="173">
        <f t="shared" si="6"/>
        <v>0</v>
      </c>
      <c r="O75" s="167">
        <v>2</v>
      </c>
      <c r="AA75" s="145">
        <v>7</v>
      </c>
      <c r="AB75" s="145">
        <v>1002</v>
      </c>
      <c r="AC75" s="145">
        <v>5</v>
      </c>
      <c r="AZ75" s="145">
        <v>2</v>
      </c>
      <c r="BA75" s="145">
        <f t="shared" si="7"/>
        <v>0</v>
      </c>
      <c r="BB75" s="145">
        <f t="shared" si="8"/>
        <v>0</v>
      </c>
      <c r="BC75" s="145">
        <f t="shared" si="9"/>
        <v>0</v>
      </c>
      <c r="BD75" s="145">
        <f t="shared" si="10"/>
        <v>0</v>
      </c>
      <c r="BE75" s="145">
        <f t="shared" si="11"/>
        <v>0</v>
      </c>
      <c r="CA75" s="174">
        <v>7</v>
      </c>
      <c r="CB75" s="174">
        <v>1002</v>
      </c>
      <c r="CZ75" s="145">
        <v>0</v>
      </c>
    </row>
    <row r="76" spans="1:57" ht="12.75">
      <c r="A76" s="182"/>
      <c r="B76" s="183" t="s">
        <v>76</v>
      </c>
      <c r="C76" s="184" t="str">
        <f>CONCATENATE(B55," ",C55)</f>
        <v>722 Vnitřní vodovod</v>
      </c>
      <c r="D76" s="185"/>
      <c r="E76" s="186"/>
      <c r="F76" s="187"/>
      <c r="G76" s="188">
        <f>SUM(G55:G75)</f>
        <v>0</v>
      </c>
      <c r="O76" s="167">
        <v>4</v>
      </c>
      <c r="BA76" s="189">
        <f>SUM(BA55:BA75)</f>
        <v>0</v>
      </c>
      <c r="BB76" s="189">
        <f>SUM(BB55:BB75)</f>
        <v>0</v>
      </c>
      <c r="BC76" s="189">
        <f>SUM(BC55:BC75)</f>
        <v>0</v>
      </c>
      <c r="BD76" s="189">
        <f>SUM(BD55:BD75)</f>
        <v>0</v>
      </c>
      <c r="BE76" s="189">
        <f>SUM(BE55:BE75)</f>
        <v>0</v>
      </c>
    </row>
    <row r="77" spans="1:15" ht="12.75">
      <c r="A77" s="160" t="s">
        <v>72</v>
      </c>
      <c r="B77" s="161" t="s">
        <v>196</v>
      </c>
      <c r="C77" s="162" t="s">
        <v>197</v>
      </c>
      <c r="D77" s="163"/>
      <c r="E77" s="164"/>
      <c r="F77" s="164"/>
      <c r="G77" s="165"/>
      <c r="H77" s="166"/>
      <c r="I77" s="166"/>
      <c r="O77" s="167">
        <v>1</v>
      </c>
    </row>
    <row r="78" spans="1:104" ht="12.75">
      <c r="A78" s="168">
        <v>49</v>
      </c>
      <c r="B78" s="169" t="s">
        <v>198</v>
      </c>
      <c r="C78" s="170" t="s">
        <v>199</v>
      </c>
      <c r="D78" s="171" t="s">
        <v>105</v>
      </c>
      <c r="E78" s="172">
        <v>1</v>
      </c>
      <c r="F78" s="172">
        <v>0</v>
      </c>
      <c r="G78" s="173">
        <f aca="true" t="shared" si="12" ref="G78:G88">E78*F78</f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 aca="true" t="shared" si="13" ref="BA78:BA88">IF(AZ78=1,G78,0)</f>
        <v>0</v>
      </c>
      <c r="BB78" s="145">
        <f aca="true" t="shared" si="14" ref="BB78:BB88">IF(AZ78=2,G78,0)</f>
        <v>0</v>
      </c>
      <c r="BC78" s="145">
        <f aca="true" t="shared" si="15" ref="BC78:BC88">IF(AZ78=3,G78,0)</f>
        <v>0</v>
      </c>
      <c r="BD78" s="145">
        <f aca="true" t="shared" si="16" ref="BD78:BD88">IF(AZ78=4,G78,0)</f>
        <v>0</v>
      </c>
      <c r="BE78" s="145">
        <f aca="true" t="shared" si="17" ref="BE78:BE88">IF(AZ78=5,G78,0)</f>
        <v>0</v>
      </c>
      <c r="CA78" s="174">
        <v>1</v>
      </c>
      <c r="CB78" s="174">
        <v>7</v>
      </c>
      <c r="CZ78" s="145">
        <v>0.0144599999999997</v>
      </c>
    </row>
    <row r="79" spans="1:104" ht="12.75">
      <c r="A79" s="168">
        <v>50</v>
      </c>
      <c r="B79" s="169" t="s">
        <v>200</v>
      </c>
      <c r="C79" s="170" t="s">
        <v>201</v>
      </c>
      <c r="D79" s="171" t="s">
        <v>105</v>
      </c>
      <c r="E79" s="172">
        <v>3</v>
      </c>
      <c r="F79" s="172">
        <v>0</v>
      </c>
      <c r="G79" s="173">
        <f t="shared" si="12"/>
        <v>0</v>
      </c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 t="shared" si="13"/>
        <v>0</v>
      </c>
      <c r="BB79" s="145">
        <f t="shared" si="14"/>
        <v>0</v>
      </c>
      <c r="BC79" s="145">
        <f t="shared" si="15"/>
        <v>0</v>
      </c>
      <c r="BD79" s="145">
        <f t="shared" si="16"/>
        <v>0</v>
      </c>
      <c r="BE79" s="145">
        <f t="shared" si="17"/>
        <v>0</v>
      </c>
      <c r="CA79" s="174">
        <v>1</v>
      </c>
      <c r="CB79" s="174">
        <v>7</v>
      </c>
      <c r="CZ79" s="145">
        <v>0.0147400000000033</v>
      </c>
    </row>
    <row r="80" spans="1:104" ht="12.75">
      <c r="A80" s="168">
        <v>51</v>
      </c>
      <c r="B80" s="169" t="s">
        <v>202</v>
      </c>
      <c r="C80" s="170" t="s">
        <v>203</v>
      </c>
      <c r="D80" s="171" t="s">
        <v>105</v>
      </c>
      <c r="E80" s="172">
        <v>3</v>
      </c>
      <c r="F80" s="172">
        <v>0</v>
      </c>
      <c r="G80" s="173">
        <f t="shared" si="12"/>
        <v>0</v>
      </c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 t="shared" si="13"/>
        <v>0</v>
      </c>
      <c r="BB80" s="145">
        <f t="shared" si="14"/>
        <v>0</v>
      </c>
      <c r="BC80" s="145">
        <f t="shared" si="15"/>
        <v>0</v>
      </c>
      <c r="BD80" s="145">
        <f t="shared" si="16"/>
        <v>0</v>
      </c>
      <c r="BE80" s="145">
        <f t="shared" si="17"/>
        <v>0</v>
      </c>
      <c r="CA80" s="174">
        <v>1</v>
      </c>
      <c r="CB80" s="174">
        <v>7</v>
      </c>
      <c r="CZ80" s="145">
        <v>0.000110000000000054</v>
      </c>
    </row>
    <row r="81" spans="1:104" ht="12.75">
      <c r="A81" s="168">
        <v>52</v>
      </c>
      <c r="B81" s="169" t="s">
        <v>204</v>
      </c>
      <c r="C81" s="170" t="s">
        <v>205</v>
      </c>
      <c r="D81" s="171" t="s">
        <v>182</v>
      </c>
      <c r="E81" s="172">
        <v>2</v>
      </c>
      <c r="F81" s="172">
        <v>0</v>
      </c>
      <c r="G81" s="173">
        <f t="shared" si="12"/>
        <v>0</v>
      </c>
      <c r="O81" s="167">
        <v>2</v>
      </c>
      <c r="AA81" s="145">
        <v>1</v>
      </c>
      <c r="AB81" s="145">
        <v>7</v>
      </c>
      <c r="AC81" s="145">
        <v>7</v>
      </c>
      <c r="AZ81" s="145">
        <v>2</v>
      </c>
      <c r="BA81" s="145">
        <f t="shared" si="13"/>
        <v>0</v>
      </c>
      <c r="BB81" s="145">
        <f t="shared" si="14"/>
        <v>0</v>
      </c>
      <c r="BC81" s="145">
        <f t="shared" si="15"/>
        <v>0</v>
      </c>
      <c r="BD81" s="145">
        <f t="shared" si="16"/>
        <v>0</v>
      </c>
      <c r="BE81" s="145">
        <f t="shared" si="17"/>
        <v>0</v>
      </c>
      <c r="CA81" s="174">
        <v>1</v>
      </c>
      <c r="CB81" s="174">
        <v>7</v>
      </c>
      <c r="CZ81" s="145">
        <v>0.000580000000000247</v>
      </c>
    </row>
    <row r="82" spans="1:104" ht="22.5">
      <c r="A82" s="168">
        <v>53</v>
      </c>
      <c r="B82" s="169" t="s">
        <v>206</v>
      </c>
      <c r="C82" s="170" t="s">
        <v>207</v>
      </c>
      <c r="D82" s="171" t="s">
        <v>182</v>
      </c>
      <c r="E82" s="172">
        <v>2</v>
      </c>
      <c r="F82" s="172">
        <v>0</v>
      </c>
      <c r="G82" s="173">
        <f t="shared" si="12"/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 t="shared" si="13"/>
        <v>0</v>
      </c>
      <c r="BB82" s="145">
        <f t="shared" si="14"/>
        <v>0</v>
      </c>
      <c r="BC82" s="145">
        <f t="shared" si="15"/>
        <v>0</v>
      </c>
      <c r="BD82" s="145">
        <f t="shared" si="16"/>
        <v>0</v>
      </c>
      <c r="BE82" s="145">
        <f t="shared" si="17"/>
        <v>0</v>
      </c>
      <c r="CA82" s="174">
        <v>1</v>
      </c>
      <c r="CB82" s="174">
        <v>7</v>
      </c>
      <c r="CZ82" s="145">
        <v>0.00404000000000337</v>
      </c>
    </row>
    <row r="83" spans="1:104" ht="12.75">
      <c r="A83" s="168">
        <v>54</v>
      </c>
      <c r="B83" s="169" t="s">
        <v>208</v>
      </c>
      <c r="C83" s="170" t="s">
        <v>209</v>
      </c>
      <c r="D83" s="171" t="s">
        <v>92</v>
      </c>
      <c r="E83" s="172">
        <v>1</v>
      </c>
      <c r="F83" s="172">
        <v>0</v>
      </c>
      <c r="G83" s="173">
        <f t="shared" si="12"/>
        <v>0</v>
      </c>
      <c r="O83" s="167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 t="shared" si="13"/>
        <v>0</v>
      </c>
      <c r="BB83" s="145">
        <f t="shared" si="14"/>
        <v>0</v>
      </c>
      <c r="BC83" s="145">
        <f t="shared" si="15"/>
        <v>0</v>
      </c>
      <c r="BD83" s="145">
        <f t="shared" si="16"/>
        <v>0</v>
      </c>
      <c r="BE83" s="145">
        <f t="shared" si="17"/>
        <v>0</v>
      </c>
      <c r="CA83" s="174">
        <v>1</v>
      </c>
      <c r="CB83" s="174">
        <v>7</v>
      </c>
      <c r="CZ83" s="145">
        <v>0</v>
      </c>
    </row>
    <row r="84" spans="1:104" ht="22.5">
      <c r="A84" s="168">
        <v>55</v>
      </c>
      <c r="B84" s="169" t="s">
        <v>210</v>
      </c>
      <c r="C84" s="170" t="s">
        <v>211</v>
      </c>
      <c r="D84" s="171" t="s">
        <v>92</v>
      </c>
      <c r="E84" s="172">
        <v>2</v>
      </c>
      <c r="F84" s="172">
        <v>0</v>
      </c>
      <c r="G84" s="173">
        <f t="shared" si="12"/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 t="shared" si="13"/>
        <v>0</v>
      </c>
      <c r="BB84" s="145">
        <f t="shared" si="14"/>
        <v>0</v>
      </c>
      <c r="BC84" s="145">
        <f t="shared" si="15"/>
        <v>0</v>
      </c>
      <c r="BD84" s="145">
        <f t="shared" si="16"/>
        <v>0</v>
      </c>
      <c r="BE84" s="145">
        <f t="shared" si="17"/>
        <v>0</v>
      </c>
      <c r="CA84" s="174">
        <v>1</v>
      </c>
      <c r="CB84" s="174">
        <v>7</v>
      </c>
      <c r="CZ84" s="145">
        <v>0.000280000000000058</v>
      </c>
    </row>
    <row r="85" spans="1:104" ht="12.75">
      <c r="A85" s="168">
        <v>56</v>
      </c>
      <c r="B85" s="169" t="s">
        <v>212</v>
      </c>
      <c r="C85" s="170" t="s">
        <v>213</v>
      </c>
      <c r="D85" s="171" t="s">
        <v>92</v>
      </c>
      <c r="E85" s="172">
        <v>5</v>
      </c>
      <c r="F85" s="172">
        <v>0</v>
      </c>
      <c r="G85" s="173">
        <f t="shared" si="12"/>
        <v>0</v>
      </c>
      <c r="O85" s="167">
        <v>2</v>
      </c>
      <c r="AA85" s="145">
        <v>3</v>
      </c>
      <c r="AB85" s="145">
        <v>7</v>
      </c>
      <c r="AC85" s="145">
        <v>31630509</v>
      </c>
      <c r="AZ85" s="145">
        <v>2</v>
      </c>
      <c r="BA85" s="145">
        <f t="shared" si="13"/>
        <v>0</v>
      </c>
      <c r="BB85" s="145">
        <f t="shared" si="14"/>
        <v>0</v>
      </c>
      <c r="BC85" s="145">
        <f t="shared" si="15"/>
        <v>0</v>
      </c>
      <c r="BD85" s="145">
        <f t="shared" si="16"/>
        <v>0</v>
      </c>
      <c r="BE85" s="145">
        <f t="shared" si="17"/>
        <v>0</v>
      </c>
      <c r="CA85" s="174">
        <v>3</v>
      </c>
      <c r="CB85" s="174">
        <v>7</v>
      </c>
      <c r="CZ85" s="145">
        <v>0.000110000000000054</v>
      </c>
    </row>
    <row r="86" spans="1:104" ht="12.75">
      <c r="A86" s="168">
        <v>57</v>
      </c>
      <c r="B86" s="169" t="s">
        <v>214</v>
      </c>
      <c r="C86" s="170" t="s">
        <v>215</v>
      </c>
      <c r="D86" s="171" t="s">
        <v>61</v>
      </c>
      <c r="E86" s="172"/>
      <c r="F86" s="172">
        <v>0</v>
      </c>
      <c r="G86" s="173">
        <f t="shared" si="12"/>
        <v>0</v>
      </c>
      <c r="O86" s="167">
        <v>2</v>
      </c>
      <c r="AA86" s="145">
        <v>7</v>
      </c>
      <c r="AB86" s="145">
        <v>1002</v>
      </c>
      <c r="AC86" s="145">
        <v>5</v>
      </c>
      <c r="AZ86" s="145">
        <v>2</v>
      </c>
      <c r="BA86" s="145">
        <f t="shared" si="13"/>
        <v>0</v>
      </c>
      <c r="BB86" s="145">
        <f t="shared" si="14"/>
        <v>0</v>
      </c>
      <c r="BC86" s="145">
        <f t="shared" si="15"/>
        <v>0</v>
      </c>
      <c r="BD86" s="145">
        <f t="shared" si="16"/>
        <v>0</v>
      </c>
      <c r="BE86" s="145">
        <f t="shared" si="17"/>
        <v>0</v>
      </c>
      <c r="CA86" s="174">
        <v>7</v>
      </c>
      <c r="CB86" s="174">
        <v>1002</v>
      </c>
      <c r="CZ86" s="145">
        <v>0</v>
      </c>
    </row>
    <row r="87" spans="1:104" ht="12.75">
      <c r="A87" s="168">
        <v>58</v>
      </c>
      <c r="B87" s="169" t="s">
        <v>216</v>
      </c>
      <c r="C87" s="170" t="s">
        <v>217</v>
      </c>
      <c r="D87" s="171" t="s">
        <v>218</v>
      </c>
      <c r="E87" s="172">
        <v>6</v>
      </c>
      <c r="F87" s="172">
        <v>0</v>
      </c>
      <c r="G87" s="173">
        <f t="shared" si="12"/>
        <v>0</v>
      </c>
      <c r="O87" s="167">
        <v>2</v>
      </c>
      <c r="AA87" s="145">
        <v>10</v>
      </c>
      <c r="AB87" s="145">
        <v>0</v>
      </c>
      <c r="AC87" s="145">
        <v>8</v>
      </c>
      <c r="AZ87" s="145">
        <v>5</v>
      </c>
      <c r="BA87" s="145">
        <f t="shared" si="13"/>
        <v>0</v>
      </c>
      <c r="BB87" s="145">
        <f t="shared" si="14"/>
        <v>0</v>
      </c>
      <c r="BC87" s="145">
        <f t="shared" si="15"/>
        <v>0</v>
      </c>
      <c r="BD87" s="145">
        <f t="shared" si="16"/>
        <v>0</v>
      </c>
      <c r="BE87" s="145">
        <f t="shared" si="17"/>
        <v>0</v>
      </c>
      <c r="CA87" s="174">
        <v>10</v>
      </c>
      <c r="CB87" s="174">
        <v>0</v>
      </c>
      <c r="CZ87" s="145">
        <v>0</v>
      </c>
    </row>
    <row r="88" spans="1:104" ht="12.75">
      <c r="A88" s="168">
        <v>59</v>
      </c>
      <c r="B88" s="169" t="s">
        <v>219</v>
      </c>
      <c r="C88" s="170" t="s">
        <v>220</v>
      </c>
      <c r="D88" s="171" t="s">
        <v>218</v>
      </c>
      <c r="E88" s="172">
        <v>8</v>
      </c>
      <c r="F88" s="172">
        <v>0</v>
      </c>
      <c r="G88" s="173">
        <f t="shared" si="12"/>
        <v>0</v>
      </c>
      <c r="O88" s="167">
        <v>2</v>
      </c>
      <c r="AA88" s="145">
        <v>10</v>
      </c>
      <c r="AB88" s="145">
        <v>0</v>
      </c>
      <c r="AC88" s="145">
        <v>8</v>
      </c>
      <c r="AZ88" s="145">
        <v>5</v>
      </c>
      <c r="BA88" s="145">
        <f t="shared" si="13"/>
        <v>0</v>
      </c>
      <c r="BB88" s="145">
        <f t="shared" si="14"/>
        <v>0</v>
      </c>
      <c r="BC88" s="145">
        <f t="shared" si="15"/>
        <v>0</v>
      </c>
      <c r="BD88" s="145">
        <f t="shared" si="16"/>
        <v>0</v>
      </c>
      <c r="BE88" s="145">
        <f t="shared" si="17"/>
        <v>0</v>
      </c>
      <c r="CA88" s="174">
        <v>10</v>
      </c>
      <c r="CB88" s="174">
        <v>0</v>
      </c>
      <c r="CZ88" s="145">
        <v>0</v>
      </c>
    </row>
    <row r="89" spans="1:57" ht="12.75">
      <c r="A89" s="182"/>
      <c r="B89" s="183" t="s">
        <v>76</v>
      </c>
      <c r="C89" s="184" t="str">
        <f>CONCATENATE(B77," ",C77)</f>
        <v>723 Vnitřní plynovod</v>
      </c>
      <c r="D89" s="185"/>
      <c r="E89" s="186"/>
      <c r="F89" s="187"/>
      <c r="G89" s="188">
        <f>SUM(G77:G88)</f>
        <v>0</v>
      </c>
      <c r="O89" s="167">
        <v>4</v>
      </c>
      <c r="BA89" s="189">
        <f>SUM(BA77:BA88)</f>
        <v>0</v>
      </c>
      <c r="BB89" s="189">
        <f>SUM(BB77:BB88)</f>
        <v>0</v>
      </c>
      <c r="BC89" s="189">
        <f>SUM(BC77:BC88)</f>
        <v>0</v>
      </c>
      <c r="BD89" s="189">
        <f>SUM(BD77:BD88)</f>
        <v>0</v>
      </c>
      <c r="BE89" s="189">
        <f>SUM(BE77:BE88)</f>
        <v>0</v>
      </c>
    </row>
    <row r="90" spans="1:15" ht="12.75">
      <c r="A90" s="160" t="s">
        <v>72</v>
      </c>
      <c r="B90" s="161" t="s">
        <v>221</v>
      </c>
      <c r="C90" s="162" t="s">
        <v>222</v>
      </c>
      <c r="D90" s="163"/>
      <c r="E90" s="164"/>
      <c r="F90" s="164"/>
      <c r="G90" s="165"/>
      <c r="H90" s="166"/>
      <c r="I90" s="166"/>
      <c r="O90" s="167">
        <v>1</v>
      </c>
    </row>
    <row r="91" spans="1:104" ht="12.75">
      <c r="A91" s="168">
        <v>60</v>
      </c>
      <c r="B91" s="169" t="s">
        <v>223</v>
      </c>
      <c r="C91" s="170" t="s">
        <v>224</v>
      </c>
      <c r="D91" s="171" t="s">
        <v>92</v>
      </c>
      <c r="E91" s="172">
        <v>1</v>
      </c>
      <c r="F91" s="172">
        <v>0</v>
      </c>
      <c r="G91" s="173">
        <f aca="true" t="shared" si="18" ref="G91:G96">E91*F91</f>
        <v>0</v>
      </c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 aca="true" t="shared" si="19" ref="BA91:BA96">IF(AZ91=1,G91,0)</f>
        <v>0</v>
      </c>
      <c r="BB91" s="145">
        <f aca="true" t="shared" si="20" ref="BB91:BB96">IF(AZ91=2,G91,0)</f>
        <v>0</v>
      </c>
      <c r="BC91" s="145">
        <f aca="true" t="shared" si="21" ref="BC91:BC96">IF(AZ91=3,G91,0)</f>
        <v>0</v>
      </c>
      <c r="BD91" s="145">
        <f aca="true" t="shared" si="22" ref="BD91:BD96">IF(AZ91=4,G91,0)</f>
        <v>0</v>
      </c>
      <c r="BE91" s="145">
        <f aca="true" t="shared" si="23" ref="BE91:BE96">IF(AZ91=5,G91,0)</f>
        <v>0</v>
      </c>
      <c r="CA91" s="174">
        <v>1</v>
      </c>
      <c r="CB91" s="174">
        <v>7</v>
      </c>
      <c r="CZ91" s="145">
        <v>0.000199999999999978</v>
      </c>
    </row>
    <row r="92" spans="1:104" ht="12.75">
      <c r="A92" s="168">
        <v>61</v>
      </c>
      <c r="B92" s="169" t="s">
        <v>225</v>
      </c>
      <c r="C92" s="170" t="s">
        <v>226</v>
      </c>
      <c r="D92" s="171" t="s">
        <v>182</v>
      </c>
      <c r="E92" s="172">
        <v>2</v>
      </c>
      <c r="F92" s="172">
        <v>0</v>
      </c>
      <c r="G92" s="173">
        <f t="shared" si="18"/>
        <v>0</v>
      </c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 t="shared" si="19"/>
        <v>0</v>
      </c>
      <c r="BB92" s="145">
        <f t="shared" si="20"/>
        <v>0</v>
      </c>
      <c r="BC92" s="145">
        <f t="shared" si="21"/>
        <v>0</v>
      </c>
      <c r="BD92" s="145">
        <f t="shared" si="22"/>
        <v>0</v>
      </c>
      <c r="BE92" s="145">
        <f t="shared" si="23"/>
        <v>0</v>
      </c>
      <c r="CA92" s="174">
        <v>1</v>
      </c>
      <c r="CB92" s="174">
        <v>7</v>
      </c>
      <c r="CZ92" s="145">
        <v>0.000799999999999912</v>
      </c>
    </row>
    <row r="93" spans="1:104" ht="12.75">
      <c r="A93" s="168">
        <v>62</v>
      </c>
      <c r="B93" s="169" t="s">
        <v>227</v>
      </c>
      <c r="C93" s="170" t="s">
        <v>228</v>
      </c>
      <c r="D93" s="171" t="s">
        <v>105</v>
      </c>
      <c r="E93" s="172">
        <v>4</v>
      </c>
      <c r="F93" s="172">
        <v>0</v>
      </c>
      <c r="G93" s="173">
        <f t="shared" si="18"/>
        <v>0</v>
      </c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 t="shared" si="19"/>
        <v>0</v>
      </c>
      <c r="BB93" s="145">
        <f t="shared" si="20"/>
        <v>0</v>
      </c>
      <c r="BC93" s="145">
        <f t="shared" si="21"/>
        <v>0</v>
      </c>
      <c r="BD93" s="145">
        <f t="shared" si="22"/>
        <v>0</v>
      </c>
      <c r="BE93" s="145">
        <f t="shared" si="23"/>
        <v>0</v>
      </c>
      <c r="CA93" s="174">
        <v>1</v>
      </c>
      <c r="CB93" s="174">
        <v>7</v>
      </c>
      <c r="CZ93" s="145">
        <v>0.000370000000000203</v>
      </c>
    </row>
    <row r="94" spans="1:104" ht="12.75">
      <c r="A94" s="168">
        <v>63</v>
      </c>
      <c r="B94" s="169" t="s">
        <v>229</v>
      </c>
      <c r="C94" s="170" t="s">
        <v>230</v>
      </c>
      <c r="D94" s="171" t="s">
        <v>182</v>
      </c>
      <c r="E94" s="172">
        <v>2</v>
      </c>
      <c r="F94" s="172">
        <v>0</v>
      </c>
      <c r="G94" s="173">
        <f t="shared" si="18"/>
        <v>0</v>
      </c>
      <c r="O94" s="167">
        <v>2</v>
      </c>
      <c r="AA94" s="145">
        <v>1</v>
      </c>
      <c r="AB94" s="145">
        <v>7</v>
      </c>
      <c r="AC94" s="145">
        <v>7</v>
      </c>
      <c r="AZ94" s="145">
        <v>2</v>
      </c>
      <c r="BA94" s="145">
        <f t="shared" si="19"/>
        <v>0</v>
      </c>
      <c r="BB94" s="145">
        <f t="shared" si="20"/>
        <v>0</v>
      </c>
      <c r="BC94" s="145">
        <f t="shared" si="21"/>
        <v>0</v>
      </c>
      <c r="BD94" s="145">
        <f t="shared" si="22"/>
        <v>0</v>
      </c>
      <c r="BE94" s="145">
        <f t="shared" si="23"/>
        <v>0</v>
      </c>
      <c r="CA94" s="174">
        <v>1</v>
      </c>
      <c r="CB94" s="174">
        <v>7</v>
      </c>
      <c r="CZ94" s="145">
        <v>0</v>
      </c>
    </row>
    <row r="95" spans="1:104" ht="22.5">
      <c r="A95" s="168">
        <v>64</v>
      </c>
      <c r="B95" s="169" t="s">
        <v>231</v>
      </c>
      <c r="C95" s="170" t="s">
        <v>232</v>
      </c>
      <c r="D95" s="171" t="s">
        <v>75</v>
      </c>
      <c r="E95" s="172">
        <v>2</v>
      </c>
      <c r="F95" s="172">
        <v>0</v>
      </c>
      <c r="G95" s="173">
        <f t="shared" si="18"/>
        <v>0</v>
      </c>
      <c r="O95" s="167">
        <v>2</v>
      </c>
      <c r="AA95" s="145">
        <v>12</v>
      </c>
      <c r="AB95" s="145">
        <v>0</v>
      </c>
      <c r="AC95" s="145">
        <v>4</v>
      </c>
      <c r="AZ95" s="145">
        <v>2</v>
      </c>
      <c r="BA95" s="145">
        <f t="shared" si="19"/>
        <v>0</v>
      </c>
      <c r="BB95" s="145">
        <f t="shared" si="20"/>
        <v>0</v>
      </c>
      <c r="BC95" s="145">
        <f t="shared" si="21"/>
        <v>0</v>
      </c>
      <c r="BD95" s="145">
        <f t="shared" si="22"/>
        <v>0</v>
      </c>
      <c r="BE95" s="145">
        <f t="shared" si="23"/>
        <v>0</v>
      </c>
      <c r="CA95" s="174">
        <v>12</v>
      </c>
      <c r="CB95" s="174">
        <v>0</v>
      </c>
      <c r="CZ95" s="145">
        <v>0</v>
      </c>
    </row>
    <row r="96" spans="1:104" ht="22.5">
      <c r="A96" s="168">
        <v>65</v>
      </c>
      <c r="B96" s="169" t="s">
        <v>233</v>
      </c>
      <c r="C96" s="170" t="s">
        <v>234</v>
      </c>
      <c r="D96" s="171" t="s">
        <v>235</v>
      </c>
      <c r="E96" s="172">
        <v>1</v>
      </c>
      <c r="F96" s="172">
        <v>0</v>
      </c>
      <c r="G96" s="173">
        <f t="shared" si="18"/>
        <v>0</v>
      </c>
      <c r="O96" s="167">
        <v>2</v>
      </c>
      <c r="AA96" s="145">
        <v>12</v>
      </c>
      <c r="AB96" s="145">
        <v>0</v>
      </c>
      <c r="AC96" s="145">
        <v>5</v>
      </c>
      <c r="AZ96" s="145">
        <v>2</v>
      </c>
      <c r="BA96" s="145">
        <f t="shared" si="19"/>
        <v>0</v>
      </c>
      <c r="BB96" s="145">
        <f t="shared" si="20"/>
        <v>0</v>
      </c>
      <c r="BC96" s="145">
        <f t="shared" si="21"/>
        <v>0</v>
      </c>
      <c r="BD96" s="145">
        <f t="shared" si="22"/>
        <v>0</v>
      </c>
      <c r="BE96" s="145">
        <f t="shared" si="23"/>
        <v>0</v>
      </c>
      <c r="CA96" s="174">
        <v>12</v>
      </c>
      <c r="CB96" s="174">
        <v>0</v>
      </c>
      <c r="CZ96" s="145">
        <v>0</v>
      </c>
    </row>
    <row r="97" spans="1:15" ht="12.75">
      <c r="A97" s="175"/>
      <c r="B97" s="176"/>
      <c r="C97" s="224" t="s">
        <v>236</v>
      </c>
      <c r="D97" s="225"/>
      <c r="E97" s="225"/>
      <c r="F97" s="225"/>
      <c r="G97" s="226"/>
      <c r="L97" s="177" t="s">
        <v>236</v>
      </c>
      <c r="O97" s="167">
        <v>3</v>
      </c>
    </row>
    <row r="98" spans="1:15" ht="12.75">
      <c r="A98" s="175"/>
      <c r="B98" s="176"/>
      <c r="C98" s="224" t="s">
        <v>378</v>
      </c>
      <c r="D98" s="225"/>
      <c r="E98" s="225"/>
      <c r="F98" s="225"/>
      <c r="G98" s="226"/>
      <c r="L98" s="177" t="s">
        <v>237</v>
      </c>
      <c r="O98" s="167">
        <v>3</v>
      </c>
    </row>
    <row r="99" spans="1:104" ht="12.75">
      <c r="A99" s="168">
        <v>66</v>
      </c>
      <c r="B99" s="169" t="s">
        <v>238</v>
      </c>
      <c r="C99" s="170" t="s">
        <v>239</v>
      </c>
      <c r="D99" s="171" t="s">
        <v>75</v>
      </c>
      <c r="E99" s="172">
        <v>2</v>
      </c>
      <c r="F99" s="172">
        <v>0</v>
      </c>
      <c r="G99" s="173">
        <f>E99*F99</f>
        <v>0</v>
      </c>
      <c r="O99" s="167">
        <v>2</v>
      </c>
      <c r="AA99" s="145">
        <v>12</v>
      </c>
      <c r="AB99" s="145">
        <v>0</v>
      </c>
      <c r="AC99" s="145">
        <v>6</v>
      </c>
      <c r="AZ99" s="145">
        <v>2</v>
      </c>
      <c r="BA99" s="145">
        <f>IF(AZ99=1,G99,0)</f>
        <v>0</v>
      </c>
      <c r="BB99" s="145">
        <f>IF(AZ99=2,G99,0)</f>
        <v>0</v>
      </c>
      <c r="BC99" s="145">
        <f>IF(AZ99=3,G99,0)</f>
        <v>0</v>
      </c>
      <c r="BD99" s="145">
        <f>IF(AZ99=4,G99,0)</f>
        <v>0</v>
      </c>
      <c r="BE99" s="145">
        <f>IF(AZ99=5,G99,0)</f>
        <v>0</v>
      </c>
      <c r="CA99" s="174">
        <v>12</v>
      </c>
      <c r="CB99" s="174">
        <v>0</v>
      </c>
      <c r="CZ99" s="145">
        <v>0</v>
      </c>
    </row>
    <row r="100" spans="1:104" ht="12.75">
      <c r="A100" s="168">
        <v>67</v>
      </c>
      <c r="B100" s="169" t="s">
        <v>240</v>
      </c>
      <c r="C100" s="170" t="s">
        <v>241</v>
      </c>
      <c r="D100" s="171" t="s">
        <v>105</v>
      </c>
      <c r="E100" s="172">
        <v>11</v>
      </c>
      <c r="F100" s="172">
        <v>0</v>
      </c>
      <c r="G100" s="173">
        <f>E100*F100</f>
        <v>0</v>
      </c>
      <c r="O100" s="167">
        <v>2</v>
      </c>
      <c r="AA100" s="145">
        <v>12</v>
      </c>
      <c r="AB100" s="145">
        <v>0</v>
      </c>
      <c r="AC100" s="145">
        <v>7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12</v>
      </c>
      <c r="CB100" s="174">
        <v>0</v>
      </c>
      <c r="CZ100" s="145">
        <v>0</v>
      </c>
    </row>
    <row r="101" spans="1:15" ht="12.75">
      <c r="A101" s="175"/>
      <c r="B101" s="178"/>
      <c r="C101" s="222" t="s">
        <v>242</v>
      </c>
      <c r="D101" s="223"/>
      <c r="E101" s="179">
        <v>11</v>
      </c>
      <c r="F101" s="180"/>
      <c r="G101" s="181"/>
      <c r="M101" s="177" t="s">
        <v>242</v>
      </c>
      <c r="O101" s="167"/>
    </row>
    <row r="102" spans="1:104" ht="12.75">
      <c r="A102" s="168">
        <v>68</v>
      </c>
      <c r="B102" s="169" t="s">
        <v>243</v>
      </c>
      <c r="C102" s="170" t="s">
        <v>244</v>
      </c>
      <c r="D102" s="171" t="s">
        <v>92</v>
      </c>
      <c r="E102" s="172">
        <v>5</v>
      </c>
      <c r="F102" s="172">
        <v>0</v>
      </c>
      <c r="G102" s="173">
        <f>E102*F102</f>
        <v>0</v>
      </c>
      <c r="O102" s="167">
        <v>2</v>
      </c>
      <c r="AA102" s="145">
        <v>12</v>
      </c>
      <c r="AB102" s="145">
        <v>0</v>
      </c>
      <c r="AC102" s="145">
        <v>8</v>
      </c>
      <c r="AZ102" s="145">
        <v>2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4">
        <v>12</v>
      </c>
      <c r="CB102" s="174">
        <v>0</v>
      </c>
      <c r="CZ102" s="145">
        <v>0</v>
      </c>
    </row>
    <row r="103" spans="1:104" ht="12.75">
      <c r="A103" s="168">
        <v>69</v>
      </c>
      <c r="B103" s="169" t="s">
        <v>245</v>
      </c>
      <c r="C103" s="170" t="s">
        <v>246</v>
      </c>
      <c r="D103" s="171" t="s">
        <v>61</v>
      </c>
      <c r="E103" s="172"/>
      <c r="F103" s="172">
        <v>0</v>
      </c>
      <c r="G103" s="173">
        <f>E103*F103</f>
        <v>0</v>
      </c>
      <c r="O103" s="167">
        <v>2</v>
      </c>
      <c r="AA103" s="145">
        <v>7</v>
      </c>
      <c r="AB103" s="145">
        <v>1002</v>
      </c>
      <c r="AC103" s="145">
        <v>5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4">
        <v>7</v>
      </c>
      <c r="CB103" s="174">
        <v>1002</v>
      </c>
      <c r="CZ103" s="145">
        <v>0</v>
      </c>
    </row>
    <row r="104" spans="1:57" ht="12.75">
      <c r="A104" s="182"/>
      <c r="B104" s="183" t="s">
        <v>76</v>
      </c>
      <c r="C104" s="184" t="str">
        <f>CONCATENATE(B90," ",C90)</f>
        <v>731 Kotelny</v>
      </c>
      <c r="D104" s="185"/>
      <c r="E104" s="186"/>
      <c r="F104" s="187"/>
      <c r="G104" s="188">
        <f>SUM(G90:G103)</f>
        <v>0</v>
      </c>
      <c r="O104" s="167">
        <v>4</v>
      </c>
      <c r="BA104" s="189">
        <f>SUM(BA90:BA103)</f>
        <v>0</v>
      </c>
      <c r="BB104" s="189">
        <f>SUM(BB90:BB103)</f>
        <v>0</v>
      </c>
      <c r="BC104" s="189">
        <f>SUM(BC90:BC103)</f>
        <v>0</v>
      </c>
      <c r="BD104" s="189">
        <f>SUM(BD90:BD103)</f>
        <v>0</v>
      </c>
      <c r="BE104" s="189">
        <f>SUM(BE90:BE103)</f>
        <v>0</v>
      </c>
    </row>
    <row r="105" spans="1:15" ht="12.75">
      <c r="A105" s="160" t="s">
        <v>72</v>
      </c>
      <c r="B105" s="161" t="s">
        <v>247</v>
      </c>
      <c r="C105" s="162" t="s">
        <v>248</v>
      </c>
      <c r="D105" s="163"/>
      <c r="E105" s="164"/>
      <c r="F105" s="164"/>
      <c r="G105" s="165"/>
      <c r="H105" s="166"/>
      <c r="I105" s="166"/>
      <c r="O105" s="167">
        <v>1</v>
      </c>
    </row>
    <row r="106" spans="1:104" ht="12.75">
      <c r="A106" s="168">
        <v>70</v>
      </c>
      <c r="B106" s="169" t="s">
        <v>249</v>
      </c>
      <c r="C106" s="170" t="s">
        <v>250</v>
      </c>
      <c r="D106" s="171" t="s">
        <v>92</v>
      </c>
      <c r="E106" s="172">
        <v>1</v>
      </c>
      <c r="F106" s="172">
        <v>0</v>
      </c>
      <c r="G106" s="173">
        <f aca="true" t="shared" si="24" ref="G106:G120">E106*F106</f>
        <v>0</v>
      </c>
      <c r="O106" s="167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 aca="true" t="shared" si="25" ref="BA106:BA120">IF(AZ106=1,G106,0)</f>
        <v>0</v>
      </c>
      <c r="BB106" s="145">
        <f aca="true" t="shared" si="26" ref="BB106:BB120">IF(AZ106=2,G106,0)</f>
        <v>0</v>
      </c>
      <c r="BC106" s="145">
        <f aca="true" t="shared" si="27" ref="BC106:BC120">IF(AZ106=3,G106,0)</f>
        <v>0</v>
      </c>
      <c r="BD106" s="145">
        <f aca="true" t="shared" si="28" ref="BD106:BD120">IF(AZ106=4,G106,0)</f>
        <v>0</v>
      </c>
      <c r="BE106" s="145">
        <f aca="true" t="shared" si="29" ref="BE106:BE120">IF(AZ106=5,G106,0)</f>
        <v>0</v>
      </c>
      <c r="CA106" s="174">
        <v>1</v>
      </c>
      <c r="CB106" s="174">
        <v>7</v>
      </c>
      <c r="CZ106" s="145">
        <v>0</v>
      </c>
    </row>
    <row r="107" spans="1:104" ht="12.75">
      <c r="A107" s="168">
        <v>71</v>
      </c>
      <c r="B107" s="169" t="s">
        <v>251</v>
      </c>
      <c r="C107" s="170" t="s">
        <v>252</v>
      </c>
      <c r="D107" s="171" t="s">
        <v>182</v>
      </c>
      <c r="E107" s="172">
        <v>2</v>
      </c>
      <c r="F107" s="172">
        <v>0</v>
      </c>
      <c r="G107" s="173">
        <f t="shared" si="24"/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 t="shared" si="25"/>
        <v>0</v>
      </c>
      <c r="BB107" s="145">
        <f t="shared" si="26"/>
        <v>0</v>
      </c>
      <c r="BC107" s="145">
        <f t="shared" si="27"/>
        <v>0</v>
      </c>
      <c r="BD107" s="145">
        <f t="shared" si="28"/>
        <v>0</v>
      </c>
      <c r="BE107" s="145">
        <f t="shared" si="29"/>
        <v>0</v>
      </c>
      <c r="CA107" s="174">
        <v>1</v>
      </c>
      <c r="CB107" s="174">
        <v>7</v>
      </c>
      <c r="CZ107" s="145">
        <v>0.00938999999999623</v>
      </c>
    </row>
    <row r="108" spans="1:104" ht="12.75">
      <c r="A108" s="168">
        <v>72</v>
      </c>
      <c r="B108" s="169" t="s">
        <v>253</v>
      </c>
      <c r="C108" s="170" t="s">
        <v>254</v>
      </c>
      <c r="D108" s="171" t="s">
        <v>182</v>
      </c>
      <c r="E108" s="172">
        <v>1</v>
      </c>
      <c r="F108" s="172">
        <v>0</v>
      </c>
      <c r="G108" s="173">
        <f t="shared" si="24"/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 t="shared" si="25"/>
        <v>0</v>
      </c>
      <c r="BB108" s="145">
        <f t="shared" si="26"/>
        <v>0</v>
      </c>
      <c r="BC108" s="145">
        <f t="shared" si="27"/>
        <v>0</v>
      </c>
      <c r="BD108" s="145">
        <f t="shared" si="28"/>
        <v>0</v>
      </c>
      <c r="BE108" s="145">
        <f t="shared" si="29"/>
        <v>0</v>
      </c>
      <c r="CA108" s="174">
        <v>1</v>
      </c>
      <c r="CB108" s="174">
        <v>7</v>
      </c>
      <c r="CZ108" s="145">
        <v>0.00473999999999819</v>
      </c>
    </row>
    <row r="109" spans="1:104" ht="12.75">
      <c r="A109" s="168">
        <v>73</v>
      </c>
      <c r="B109" s="169" t="s">
        <v>183</v>
      </c>
      <c r="C109" s="170" t="s">
        <v>184</v>
      </c>
      <c r="D109" s="171" t="s">
        <v>182</v>
      </c>
      <c r="E109" s="172">
        <v>1</v>
      </c>
      <c r="F109" s="172">
        <v>0</v>
      </c>
      <c r="G109" s="173">
        <f t="shared" si="24"/>
        <v>0</v>
      </c>
      <c r="O109" s="167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25"/>
        <v>0</v>
      </c>
      <c r="BB109" s="145">
        <f t="shared" si="26"/>
        <v>0</v>
      </c>
      <c r="BC109" s="145">
        <f t="shared" si="27"/>
        <v>0</v>
      </c>
      <c r="BD109" s="145">
        <f t="shared" si="28"/>
        <v>0</v>
      </c>
      <c r="BE109" s="145">
        <f t="shared" si="29"/>
        <v>0</v>
      </c>
      <c r="CA109" s="174">
        <v>1</v>
      </c>
      <c r="CB109" s="174">
        <v>7</v>
      </c>
      <c r="CZ109" s="145">
        <v>0</v>
      </c>
    </row>
    <row r="110" spans="1:104" ht="12.75">
      <c r="A110" s="168">
        <v>74</v>
      </c>
      <c r="B110" s="169" t="s">
        <v>255</v>
      </c>
      <c r="C110" s="170" t="s">
        <v>256</v>
      </c>
      <c r="D110" s="171" t="s">
        <v>182</v>
      </c>
      <c r="E110" s="172">
        <v>1</v>
      </c>
      <c r="F110" s="172">
        <v>0</v>
      </c>
      <c r="G110" s="173">
        <f t="shared" si="24"/>
        <v>0</v>
      </c>
      <c r="O110" s="167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 t="shared" si="25"/>
        <v>0</v>
      </c>
      <c r="BB110" s="145">
        <f t="shared" si="26"/>
        <v>0</v>
      </c>
      <c r="BC110" s="145">
        <f t="shared" si="27"/>
        <v>0</v>
      </c>
      <c r="BD110" s="145">
        <f t="shared" si="28"/>
        <v>0</v>
      </c>
      <c r="BE110" s="145">
        <f t="shared" si="29"/>
        <v>0</v>
      </c>
      <c r="CA110" s="174">
        <v>1</v>
      </c>
      <c r="CB110" s="174">
        <v>7</v>
      </c>
      <c r="CZ110" s="145">
        <v>0.000589999999999868</v>
      </c>
    </row>
    <row r="111" spans="1:104" ht="12.75">
      <c r="A111" s="168">
        <v>75</v>
      </c>
      <c r="B111" s="169" t="s">
        <v>257</v>
      </c>
      <c r="C111" s="170" t="s">
        <v>258</v>
      </c>
      <c r="D111" s="171" t="s">
        <v>235</v>
      </c>
      <c r="E111" s="172">
        <v>1</v>
      </c>
      <c r="F111" s="172">
        <v>0</v>
      </c>
      <c r="G111" s="173">
        <f t="shared" si="24"/>
        <v>0</v>
      </c>
      <c r="O111" s="167">
        <v>2</v>
      </c>
      <c r="AA111" s="145">
        <v>12</v>
      </c>
      <c r="AB111" s="145">
        <v>0</v>
      </c>
      <c r="AC111" s="145">
        <v>9</v>
      </c>
      <c r="AZ111" s="145">
        <v>2</v>
      </c>
      <c r="BA111" s="145">
        <f t="shared" si="25"/>
        <v>0</v>
      </c>
      <c r="BB111" s="145">
        <f t="shared" si="26"/>
        <v>0</v>
      </c>
      <c r="BC111" s="145">
        <f t="shared" si="27"/>
        <v>0</v>
      </c>
      <c r="BD111" s="145">
        <f t="shared" si="28"/>
        <v>0</v>
      </c>
      <c r="BE111" s="145">
        <f t="shared" si="29"/>
        <v>0</v>
      </c>
      <c r="CA111" s="174">
        <v>12</v>
      </c>
      <c r="CB111" s="174">
        <v>0</v>
      </c>
      <c r="CZ111" s="145">
        <v>0</v>
      </c>
    </row>
    <row r="112" spans="1:104" ht="12.75">
      <c r="A112" s="168">
        <v>76</v>
      </c>
      <c r="B112" s="169" t="s">
        <v>259</v>
      </c>
      <c r="C112" s="170" t="s">
        <v>260</v>
      </c>
      <c r="D112" s="171" t="s">
        <v>235</v>
      </c>
      <c r="E112" s="172">
        <v>1</v>
      </c>
      <c r="F112" s="172">
        <v>0</v>
      </c>
      <c r="G112" s="173">
        <f t="shared" si="24"/>
        <v>0</v>
      </c>
      <c r="O112" s="167">
        <v>2</v>
      </c>
      <c r="AA112" s="145">
        <v>12</v>
      </c>
      <c r="AB112" s="145">
        <v>0</v>
      </c>
      <c r="AC112" s="145">
        <v>10</v>
      </c>
      <c r="AZ112" s="145">
        <v>2</v>
      </c>
      <c r="BA112" s="145">
        <f t="shared" si="25"/>
        <v>0</v>
      </c>
      <c r="BB112" s="145">
        <f t="shared" si="26"/>
        <v>0</v>
      </c>
      <c r="BC112" s="145">
        <f t="shared" si="27"/>
        <v>0</v>
      </c>
      <c r="BD112" s="145">
        <f t="shared" si="28"/>
        <v>0</v>
      </c>
      <c r="BE112" s="145">
        <f t="shared" si="29"/>
        <v>0</v>
      </c>
      <c r="CA112" s="174">
        <v>12</v>
      </c>
      <c r="CB112" s="174">
        <v>0</v>
      </c>
      <c r="CZ112" s="145">
        <v>0</v>
      </c>
    </row>
    <row r="113" spans="1:104" ht="12.75">
      <c r="A113" s="168">
        <v>77</v>
      </c>
      <c r="B113" s="169" t="s">
        <v>261</v>
      </c>
      <c r="C113" s="170" t="s">
        <v>262</v>
      </c>
      <c r="D113" s="171" t="s">
        <v>235</v>
      </c>
      <c r="E113" s="172">
        <v>1</v>
      </c>
      <c r="F113" s="172">
        <v>0</v>
      </c>
      <c r="G113" s="173">
        <f t="shared" si="24"/>
        <v>0</v>
      </c>
      <c r="O113" s="167">
        <v>2</v>
      </c>
      <c r="AA113" s="145">
        <v>12</v>
      </c>
      <c r="AB113" s="145">
        <v>0</v>
      </c>
      <c r="AC113" s="145">
        <v>11</v>
      </c>
      <c r="AZ113" s="145">
        <v>2</v>
      </c>
      <c r="BA113" s="145">
        <f t="shared" si="25"/>
        <v>0</v>
      </c>
      <c r="BB113" s="145">
        <f t="shared" si="26"/>
        <v>0</v>
      </c>
      <c r="BC113" s="145">
        <f t="shared" si="27"/>
        <v>0</v>
      </c>
      <c r="BD113" s="145">
        <f t="shared" si="28"/>
        <v>0</v>
      </c>
      <c r="BE113" s="145">
        <f t="shared" si="29"/>
        <v>0</v>
      </c>
      <c r="CA113" s="174">
        <v>12</v>
      </c>
      <c r="CB113" s="174">
        <v>0</v>
      </c>
      <c r="CZ113" s="145">
        <v>0</v>
      </c>
    </row>
    <row r="114" spans="1:104" ht="22.5">
      <c r="A114" s="168">
        <v>78</v>
      </c>
      <c r="B114" s="169" t="s">
        <v>261</v>
      </c>
      <c r="C114" s="170" t="s">
        <v>263</v>
      </c>
      <c r="D114" s="171" t="s">
        <v>75</v>
      </c>
      <c r="E114" s="172">
        <v>1</v>
      </c>
      <c r="F114" s="172">
        <v>0</v>
      </c>
      <c r="G114" s="173">
        <f t="shared" si="24"/>
        <v>0</v>
      </c>
      <c r="O114" s="167">
        <v>2</v>
      </c>
      <c r="AA114" s="145">
        <v>12</v>
      </c>
      <c r="AB114" s="145">
        <v>0</v>
      </c>
      <c r="AC114" s="145">
        <v>110</v>
      </c>
      <c r="AZ114" s="145">
        <v>2</v>
      </c>
      <c r="BA114" s="145">
        <f t="shared" si="25"/>
        <v>0</v>
      </c>
      <c r="BB114" s="145">
        <f t="shared" si="26"/>
        <v>0</v>
      </c>
      <c r="BC114" s="145">
        <f t="shared" si="27"/>
        <v>0</v>
      </c>
      <c r="BD114" s="145">
        <f t="shared" si="28"/>
        <v>0</v>
      </c>
      <c r="BE114" s="145">
        <f t="shared" si="29"/>
        <v>0</v>
      </c>
      <c r="CA114" s="174">
        <v>12</v>
      </c>
      <c r="CB114" s="174">
        <v>0</v>
      </c>
      <c r="CZ114" s="145">
        <v>0</v>
      </c>
    </row>
    <row r="115" spans="1:104" ht="12.75">
      <c r="A115" s="168">
        <v>79</v>
      </c>
      <c r="B115" s="169" t="s">
        <v>264</v>
      </c>
      <c r="C115" s="170" t="s">
        <v>379</v>
      </c>
      <c r="D115" s="171" t="s">
        <v>75</v>
      </c>
      <c r="E115" s="172">
        <v>1</v>
      </c>
      <c r="F115" s="172">
        <v>0</v>
      </c>
      <c r="G115" s="173">
        <f t="shared" si="24"/>
        <v>0</v>
      </c>
      <c r="O115" s="167">
        <v>2</v>
      </c>
      <c r="AA115" s="145">
        <v>12</v>
      </c>
      <c r="AB115" s="145">
        <v>0</v>
      </c>
      <c r="AC115" s="145">
        <v>111</v>
      </c>
      <c r="AZ115" s="145">
        <v>2</v>
      </c>
      <c r="BA115" s="145">
        <f t="shared" si="25"/>
        <v>0</v>
      </c>
      <c r="BB115" s="145">
        <f t="shared" si="26"/>
        <v>0</v>
      </c>
      <c r="BC115" s="145">
        <f t="shared" si="27"/>
        <v>0</v>
      </c>
      <c r="BD115" s="145">
        <f t="shared" si="28"/>
        <v>0</v>
      </c>
      <c r="BE115" s="145">
        <f t="shared" si="29"/>
        <v>0</v>
      </c>
      <c r="CA115" s="174">
        <v>12</v>
      </c>
      <c r="CB115" s="174">
        <v>0</v>
      </c>
      <c r="CZ115" s="145">
        <v>0</v>
      </c>
    </row>
    <row r="116" spans="1:104" ht="12.75">
      <c r="A116" s="168">
        <v>80</v>
      </c>
      <c r="B116" s="169" t="s">
        <v>265</v>
      </c>
      <c r="C116" s="170" t="s">
        <v>266</v>
      </c>
      <c r="D116" s="171" t="s">
        <v>75</v>
      </c>
      <c r="E116" s="172">
        <v>1</v>
      </c>
      <c r="F116" s="172">
        <v>0</v>
      </c>
      <c r="G116" s="173">
        <f t="shared" si="24"/>
        <v>0</v>
      </c>
      <c r="O116" s="167">
        <v>2</v>
      </c>
      <c r="AA116" s="145">
        <v>12</v>
      </c>
      <c r="AB116" s="145">
        <v>0</v>
      </c>
      <c r="AC116" s="145">
        <v>112</v>
      </c>
      <c r="AZ116" s="145">
        <v>2</v>
      </c>
      <c r="BA116" s="145">
        <f t="shared" si="25"/>
        <v>0</v>
      </c>
      <c r="BB116" s="145">
        <f t="shared" si="26"/>
        <v>0</v>
      </c>
      <c r="BC116" s="145">
        <f t="shared" si="27"/>
        <v>0</v>
      </c>
      <c r="BD116" s="145">
        <f t="shared" si="28"/>
        <v>0</v>
      </c>
      <c r="BE116" s="145">
        <f t="shared" si="29"/>
        <v>0</v>
      </c>
      <c r="CA116" s="174">
        <v>12</v>
      </c>
      <c r="CB116" s="174">
        <v>0</v>
      </c>
      <c r="CZ116" s="145">
        <v>0</v>
      </c>
    </row>
    <row r="117" spans="1:104" ht="12.75">
      <c r="A117" s="168">
        <v>81</v>
      </c>
      <c r="B117" s="169" t="s">
        <v>267</v>
      </c>
      <c r="C117" s="170" t="s">
        <v>380</v>
      </c>
      <c r="D117" s="171" t="s">
        <v>75</v>
      </c>
      <c r="E117" s="172">
        <v>2</v>
      </c>
      <c r="F117" s="172">
        <v>0</v>
      </c>
      <c r="G117" s="173">
        <f t="shared" si="24"/>
        <v>0</v>
      </c>
      <c r="O117" s="167">
        <v>2</v>
      </c>
      <c r="AA117" s="145">
        <v>12</v>
      </c>
      <c r="AB117" s="145">
        <v>0</v>
      </c>
      <c r="AC117" s="145">
        <v>12</v>
      </c>
      <c r="AZ117" s="145">
        <v>2</v>
      </c>
      <c r="BA117" s="145">
        <f t="shared" si="25"/>
        <v>0</v>
      </c>
      <c r="BB117" s="145">
        <f t="shared" si="26"/>
        <v>0</v>
      </c>
      <c r="BC117" s="145">
        <f t="shared" si="27"/>
        <v>0</v>
      </c>
      <c r="BD117" s="145">
        <f t="shared" si="28"/>
        <v>0</v>
      </c>
      <c r="BE117" s="145">
        <f t="shared" si="29"/>
        <v>0</v>
      </c>
      <c r="CA117" s="174">
        <v>12</v>
      </c>
      <c r="CB117" s="174">
        <v>0</v>
      </c>
      <c r="CZ117" s="145">
        <v>0</v>
      </c>
    </row>
    <row r="118" spans="1:104" ht="12.75">
      <c r="A118" s="168">
        <v>82</v>
      </c>
      <c r="B118" s="169" t="s">
        <v>268</v>
      </c>
      <c r="C118" s="170" t="s">
        <v>269</v>
      </c>
      <c r="D118" s="171" t="s">
        <v>92</v>
      </c>
      <c r="E118" s="172">
        <v>1</v>
      </c>
      <c r="F118" s="172">
        <v>0</v>
      </c>
      <c r="G118" s="173">
        <f t="shared" si="24"/>
        <v>0</v>
      </c>
      <c r="O118" s="167">
        <v>2</v>
      </c>
      <c r="AA118" s="145">
        <v>3</v>
      </c>
      <c r="AB118" s="145">
        <v>0</v>
      </c>
      <c r="AC118" s="145">
        <v>31941533</v>
      </c>
      <c r="AZ118" s="145">
        <v>2</v>
      </c>
      <c r="BA118" s="145">
        <f t="shared" si="25"/>
        <v>0</v>
      </c>
      <c r="BB118" s="145">
        <f t="shared" si="26"/>
        <v>0</v>
      </c>
      <c r="BC118" s="145">
        <f t="shared" si="27"/>
        <v>0</v>
      </c>
      <c r="BD118" s="145">
        <f t="shared" si="28"/>
        <v>0</v>
      </c>
      <c r="BE118" s="145">
        <f t="shared" si="29"/>
        <v>0</v>
      </c>
      <c r="CA118" s="174">
        <v>3</v>
      </c>
      <c r="CB118" s="174">
        <v>0</v>
      </c>
      <c r="CZ118" s="145">
        <v>4.99999999999945E-05</v>
      </c>
    </row>
    <row r="119" spans="1:104" ht="12.75">
      <c r="A119" s="168">
        <v>83</v>
      </c>
      <c r="B119" s="169" t="s">
        <v>270</v>
      </c>
      <c r="C119" s="170" t="s">
        <v>271</v>
      </c>
      <c r="D119" s="171" t="s">
        <v>92</v>
      </c>
      <c r="E119" s="172">
        <v>4</v>
      </c>
      <c r="F119" s="172">
        <v>0</v>
      </c>
      <c r="G119" s="173">
        <f t="shared" si="24"/>
        <v>0</v>
      </c>
      <c r="O119" s="167">
        <v>2</v>
      </c>
      <c r="AA119" s="145">
        <v>3</v>
      </c>
      <c r="AB119" s="145">
        <v>0</v>
      </c>
      <c r="AC119" s="145">
        <v>31941534</v>
      </c>
      <c r="AZ119" s="145">
        <v>2</v>
      </c>
      <c r="BA119" s="145">
        <f t="shared" si="25"/>
        <v>0</v>
      </c>
      <c r="BB119" s="145">
        <f t="shared" si="26"/>
        <v>0</v>
      </c>
      <c r="BC119" s="145">
        <f t="shared" si="27"/>
        <v>0</v>
      </c>
      <c r="BD119" s="145">
        <f t="shared" si="28"/>
        <v>0</v>
      </c>
      <c r="BE119" s="145">
        <f t="shared" si="29"/>
        <v>0</v>
      </c>
      <c r="CA119" s="174">
        <v>3</v>
      </c>
      <c r="CB119" s="174">
        <v>0</v>
      </c>
      <c r="CZ119" s="145">
        <v>7.9999999999969E-05</v>
      </c>
    </row>
    <row r="120" spans="1:104" ht="12.75">
      <c r="A120" s="168">
        <v>84</v>
      </c>
      <c r="B120" s="169" t="s">
        <v>272</v>
      </c>
      <c r="C120" s="170" t="s">
        <v>273</v>
      </c>
      <c r="D120" s="171" t="s">
        <v>114</v>
      </c>
      <c r="E120" s="172">
        <v>0.0244799999999904</v>
      </c>
      <c r="F120" s="172">
        <v>0</v>
      </c>
      <c r="G120" s="173">
        <f t="shared" si="24"/>
        <v>0</v>
      </c>
      <c r="O120" s="167">
        <v>2</v>
      </c>
      <c r="AA120" s="145">
        <v>7</v>
      </c>
      <c r="AB120" s="145">
        <v>1001</v>
      </c>
      <c r="AC120" s="145">
        <v>5</v>
      </c>
      <c r="AZ120" s="145">
        <v>2</v>
      </c>
      <c r="BA120" s="145">
        <f t="shared" si="25"/>
        <v>0</v>
      </c>
      <c r="BB120" s="145">
        <f t="shared" si="26"/>
        <v>0</v>
      </c>
      <c r="BC120" s="145">
        <f t="shared" si="27"/>
        <v>0</v>
      </c>
      <c r="BD120" s="145">
        <f t="shared" si="28"/>
        <v>0</v>
      </c>
      <c r="BE120" s="145">
        <f t="shared" si="29"/>
        <v>0</v>
      </c>
      <c r="CA120" s="174">
        <v>7</v>
      </c>
      <c r="CB120" s="174">
        <v>1001</v>
      </c>
      <c r="CZ120" s="145">
        <v>0</v>
      </c>
    </row>
    <row r="121" spans="1:57" ht="12.75">
      <c r="A121" s="182"/>
      <c r="B121" s="183" t="s">
        <v>76</v>
      </c>
      <c r="C121" s="184" t="str">
        <f>CONCATENATE(B105," ",C105)</f>
        <v>732 Strojovny</v>
      </c>
      <c r="D121" s="185"/>
      <c r="E121" s="186"/>
      <c r="F121" s="187"/>
      <c r="G121" s="188">
        <f>SUM(G105:G120)</f>
        <v>0</v>
      </c>
      <c r="O121" s="167">
        <v>4</v>
      </c>
      <c r="BA121" s="189">
        <f>SUM(BA105:BA120)</f>
        <v>0</v>
      </c>
      <c r="BB121" s="189">
        <f>SUM(BB105:BB120)</f>
        <v>0</v>
      </c>
      <c r="BC121" s="189">
        <f>SUM(BC105:BC120)</f>
        <v>0</v>
      </c>
      <c r="BD121" s="189">
        <f>SUM(BD105:BD120)</f>
        <v>0</v>
      </c>
      <c r="BE121" s="189">
        <f>SUM(BE105:BE120)</f>
        <v>0</v>
      </c>
    </row>
    <row r="122" spans="1:15" ht="12.75">
      <c r="A122" s="160" t="s">
        <v>72</v>
      </c>
      <c r="B122" s="161" t="s">
        <v>274</v>
      </c>
      <c r="C122" s="162" t="s">
        <v>275</v>
      </c>
      <c r="D122" s="163"/>
      <c r="E122" s="164"/>
      <c r="F122" s="164"/>
      <c r="G122" s="165"/>
      <c r="H122" s="166"/>
      <c r="I122" s="166"/>
      <c r="O122" s="167">
        <v>1</v>
      </c>
    </row>
    <row r="123" spans="1:104" ht="12.75">
      <c r="A123" s="168">
        <v>85</v>
      </c>
      <c r="B123" s="169" t="s">
        <v>276</v>
      </c>
      <c r="C123" s="170" t="s">
        <v>277</v>
      </c>
      <c r="D123" s="171" t="s">
        <v>105</v>
      </c>
      <c r="E123" s="172">
        <v>12</v>
      </c>
      <c r="F123" s="172">
        <v>0</v>
      </c>
      <c r="G123" s="173">
        <f aca="true" t="shared" si="30" ref="G123:G130">E123*F123</f>
        <v>0</v>
      </c>
      <c r="O123" s="167">
        <v>2</v>
      </c>
      <c r="AA123" s="145">
        <v>1</v>
      </c>
      <c r="AB123" s="145">
        <v>7</v>
      </c>
      <c r="AC123" s="145">
        <v>7</v>
      </c>
      <c r="AZ123" s="145">
        <v>2</v>
      </c>
      <c r="BA123" s="145">
        <f aca="true" t="shared" si="31" ref="BA123:BA130">IF(AZ123=1,G123,0)</f>
        <v>0</v>
      </c>
      <c r="BB123" s="145">
        <f aca="true" t="shared" si="32" ref="BB123:BB130">IF(AZ123=2,G123,0)</f>
        <v>0</v>
      </c>
      <c r="BC123" s="145">
        <f aca="true" t="shared" si="33" ref="BC123:BC130">IF(AZ123=3,G123,0)</f>
        <v>0</v>
      </c>
      <c r="BD123" s="145">
        <f aca="true" t="shared" si="34" ref="BD123:BD130">IF(AZ123=4,G123,0)</f>
        <v>0</v>
      </c>
      <c r="BE123" s="145">
        <f aca="true" t="shared" si="35" ref="BE123:BE130">IF(AZ123=5,G123,0)</f>
        <v>0</v>
      </c>
      <c r="CA123" s="174">
        <v>1</v>
      </c>
      <c r="CB123" s="174">
        <v>7</v>
      </c>
      <c r="CZ123" s="145">
        <v>1.99999999999922E-05</v>
      </c>
    </row>
    <row r="124" spans="1:104" ht="12.75">
      <c r="A124" s="168">
        <v>86</v>
      </c>
      <c r="B124" s="169" t="s">
        <v>278</v>
      </c>
      <c r="C124" s="170" t="s">
        <v>279</v>
      </c>
      <c r="D124" s="171" t="s">
        <v>105</v>
      </c>
      <c r="E124" s="172">
        <v>9</v>
      </c>
      <c r="F124" s="172">
        <v>0</v>
      </c>
      <c r="G124" s="173">
        <f t="shared" si="30"/>
        <v>0</v>
      </c>
      <c r="O124" s="167">
        <v>2</v>
      </c>
      <c r="AA124" s="145">
        <v>1</v>
      </c>
      <c r="AB124" s="145">
        <v>7</v>
      </c>
      <c r="AC124" s="145">
        <v>7</v>
      </c>
      <c r="AZ124" s="145">
        <v>2</v>
      </c>
      <c r="BA124" s="145">
        <f t="shared" si="31"/>
        <v>0</v>
      </c>
      <c r="BB124" s="145">
        <f t="shared" si="32"/>
        <v>0</v>
      </c>
      <c r="BC124" s="145">
        <f t="shared" si="33"/>
        <v>0</v>
      </c>
      <c r="BD124" s="145">
        <f t="shared" si="34"/>
        <v>0</v>
      </c>
      <c r="BE124" s="145">
        <f t="shared" si="35"/>
        <v>0</v>
      </c>
      <c r="CA124" s="174">
        <v>1</v>
      </c>
      <c r="CB124" s="174">
        <v>7</v>
      </c>
      <c r="CZ124" s="145">
        <v>0.00762999999999892</v>
      </c>
    </row>
    <row r="125" spans="1:104" ht="12.75">
      <c r="A125" s="168">
        <v>87</v>
      </c>
      <c r="B125" s="169" t="s">
        <v>280</v>
      </c>
      <c r="C125" s="170" t="s">
        <v>281</v>
      </c>
      <c r="D125" s="171" t="s">
        <v>105</v>
      </c>
      <c r="E125" s="172">
        <v>3</v>
      </c>
      <c r="F125" s="172">
        <v>0</v>
      </c>
      <c r="G125" s="173">
        <f t="shared" si="30"/>
        <v>0</v>
      </c>
      <c r="O125" s="167">
        <v>2</v>
      </c>
      <c r="AA125" s="145">
        <v>1</v>
      </c>
      <c r="AB125" s="145">
        <v>7</v>
      </c>
      <c r="AC125" s="145">
        <v>7</v>
      </c>
      <c r="AZ125" s="145">
        <v>2</v>
      </c>
      <c r="BA125" s="145">
        <f t="shared" si="31"/>
        <v>0</v>
      </c>
      <c r="BB125" s="145">
        <f t="shared" si="32"/>
        <v>0</v>
      </c>
      <c r="BC125" s="145">
        <f t="shared" si="33"/>
        <v>0</v>
      </c>
      <c r="BD125" s="145">
        <f t="shared" si="34"/>
        <v>0</v>
      </c>
      <c r="BE125" s="145">
        <f t="shared" si="35"/>
        <v>0</v>
      </c>
      <c r="CA125" s="174">
        <v>1</v>
      </c>
      <c r="CB125" s="174">
        <v>7</v>
      </c>
      <c r="CZ125" s="145">
        <v>0.00870000000000459</v>
      </c>
    </row>
    <row r="126" spans="1:104" ht="12.75">
      <c r="A126" s="168">
        <v>88</v>
      </c>
      <c r="B126" s="169" t="s">
        <v>282</v>
      </c>
      <c r="C126" s="170" t="s">
        <v>283</v>
      </c>
      <c r="D126" s="171" t="s">
        <v>105</v>
      </c>
      <c r="E126" s="172">
        <v>3</v>
      </c>
      <c r="F126" s="172">
        <v>0</v>
      </c>
      <c r="G126" s="173">
        <f t="shared" si="30"/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 t="shared" si="31"/>
        <v>0</v>
      </c>
      <c r="BB126" s="145">
        <f t="shared" si="32"/>
        <v>0</v>
      </c>
      <c r="BC126" s="145">
        <f t="shared" si="33"/>
        <v>0</v>
      </c>
      <c r="BD126" s="145">
        <f t="shared" si="34"/>
        <v>0</v>
      </c>
      <c r="BE126" s="145">
        <f t="shared" si="35"/>
        <v>0</v>
      </c>
      <c r="CA126" s="174">
        <v>1</v>
      </c>
      <c r="CB126" s="174">
        <v>7</v>
      </c>
      <c r="CZ126" s="145">
        <v>0.00929999999999609</v>
      </c>
    </row>
    <row r="127" spans="1:104" ht="22.5">
      <c r="A127" s="168">
        <v>89</v>
      </c>
      <c r="B127" s="169" t="s">
        <v>284</v>
      </c>
      <c r="C127" s="170" t="s">
        <v>285</v>
      </c>
      <c r="D127" s="171" t="s">
        <v>235</v>
      </c>
      <c r="E127" s="172">
        <v>1</v>
      </c>
      <c r="F127" s="172">
        <v>0</v>
      </c>
      <c r="G127" s="173">
        <f t="shared" si="30"/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 t="shared" si="31"/>
        <v>0</v>
      </c>
      <c r="BB127" s="145">
        <f t="shared" si="32"/>
        <v>0</v>
      </c>
      <c r="BC127" s="145">
        <f t="shared" si="33"/>
        <v>0</v>
      </c>
      <c r="BD127" s="145">
        <f t="shared" si="34"/>
        <v>0</v>
      </c>
      <c r="BE127" s="145">
        <f t="shared" si="35"/>
        <v>0</v>
      </c>
      <c r="CA127" s="174">
        <v>1</v>
      </c>
      <c r="CB127" s="174">
        <v>7</v>
      </c>
      <c r="CZ127" s="145">
        <v>0.0135499999999951</v>
      </c>
    </row>
    <row r="128" spans="1:104" ht="22.5">
      <c r="A128" s="168">
        <v>90</v>
      </c>
      <c r="B128" s="169" t="s">
        <v>286</v>
      </c>
      <c r="C128" s="170" t="s">
        <v>287</v>
      </c>
      <c r="D128" s="171" t="s">
        <v>92</v>
      </c>
      <c r="E128" s="172">
        <v>2</v>
      </c>
      <c r="F128" s="172">
        <v>0</v>
      </c>
      <c r="G128" s="173">
        <f t="shared" si="30"/>
        <v>0</v>
      </c>
      <c r="O128" s="167">
        <v>2</v>
      </c>
      <c r="AA128" s="145">
        <v>1</v>
      </c>
      <c r="AB128" s="145">
        <v>7</v>
      </c>
      <c r="AC128" s="145">
        <v>7</v>
      </c>
      <c r="AZ128" s="145">
        <v>2</v>
      </c>
      <c r="BA128" s="145">
        <f t="shared" si="31"/>
        <v>0</v>
      </c>
      <c r="BB128" s="145">
        <f t="shared" si="32"/>
        <v>0</v>
      </c>
      <c r="BC128" s="145">
        <f t="shared" si="33"/>
        <v>0</v>
      </c>
      <c r="BD128" s="145">
        <f t="shared" si="34"/>
        <v>0</v>
      </c>
      <c r="BE128" s="145">
        <f t="shared" si="35"/>
        <v>0</v>
      </c>
      <c r="CA128" s="174">
        <v>1</v>
      </c>
      <c r="CB128" s="174">
        <v>7</v>
      </c>
      <c r="CZ128" s="145">
        <v>0.000549999999999606</v>
      </c>
    </row>
    <row r="129" spans="1:104" ht="12.75">
      <c r="A129" s="168">
        <v>91</v>
      </c>
      <c r="B129" s="169" t="s">
        <v>288</v>
      </c>
      <c r="C129" s="170" t="s">
        <v>289</v>
      </c>
      <c r="D129" s="171" t="s">
        <v>92</v>
      </c>
      <c r="E129" s="172">
        <v>2</v>
      </c>
      <c r="F129" s="172">
        <v>0</v>
      </c>
      <c r="G129" s="173">
        <f t="shared" si="30"/>
        <v>0</v>
      </c>
      <c r="O129" s="167">
        <v>2</v>
      </c>
      <c r="AA129" s="145">
        <v>3</v>
      </c>
      <c r="AB129" s="145">
        <v>0</v>
      </c>
      <c r="AC129" s="145">
        <v>31630513</v>
      </c>
      <c r="AZ129" s="145">
        <v>2</v>
      </c>
      <c r="BA129" s="145">
        <f t="shared" si="31"/>
        <v>0</v>
      </c>
      <c r="BB129" s="145">
        <f t="shared" si="32"/>
        <v>0</v>
      </c>
      <c r="BC129" s="145">
        <f t="shared" si="33"/>
        <v>0</v>
      </c>
      <c r="BD129" s="145">
        <f t="shared" si="34"/>
        <v>0</v>
      </c>
      <c r="BE129" s="145">
        <f t="shared" si="35"/>
        <v>0</v>
      </c>
      <c r="CA129" s="174">
        <v>3</v>
      </c>
      <c r="CB129" s="174">
        <v>0</v>
      </c>
      <c r="CZ129" s="145">
        <v>0.000229999999999952</v>
      </c>
    </row>
    <row r="130" spans="1:104" ht="12.75">
      <c r="A130" s="168">
        <v>92</v>
      </c>
      <c r="B130" s="169" t="s">
        <v>290</v>
      </c>
      <c r="C130" s="170" t="s">
        <v>291</v>
      </c>
      <c r="D130" s="171" t="s">
        <v>61</v>
      </c>
      <c r="E130" s="172"/>
      <c r="F130" s="172">
        <v>0</v>
      </c>
      <c r="G130" s="173">
        <f t="shared" si="30"/>
        <v>0</v>
      </c>
      <c r="O130" s="167">
        <v>2</v>
      </c>
      <c r="AA130" s="145">
        <v>7</v>
      </c>
      <c r="AB130" s="145">
        <v>1002</v>
      </c>
      <c r="AC130" s="145">
        <v>5</v>
      </c>
      <c r="AZ130" s="145">
        <v>2</v>
      </c>
      <c r="BA130" s="145">
        <f t="shared" si="31"/>
        <v>0</v>
      </c>
      <c r="BB130" s="145">
        <f t="shared" si="32"/>
        <v>0</v>
      </c>
      <c r="BC130" s="145">
        <f t="shared" si="33"/>
        <v>0</v>
      </c>
      <c r="BD130" s="145">
        <f t="shared" si="34"/>
        <v>0</v>
      </c>
      <c r="BE130" s="145">
        <f t="shared" si="35"/>
        <v>0</v>
      </c>
      <c r="CA130" s="174">
        <v>7</v>
      </c>
      <c r="CB130" s="174">
        <v>1002</v>
      </c>
      <c r="CZ130" s="145">
        <v>0</v>
      </c>
    </row>
    <row r="131" spans="1:57" ht="12.75">
      <c r="A131" s="182"/>
      <c r="B131" s="183" t="s">
        <v>76</v>
      </c>
      <c r="C131" s="184" t="str">
        <f>CONCATENATE(B122," ",C122)</f>
        <v>733 Rozvod potrubí</v>
      </c>
      <c r="D131" s="185"/>
      <c r="E131" s="186"/>
      <c r="F131" s="187"/>
      <c r="G131" s="188">
        <f>SUM(G122:G130)</f>
        <v>0</v>
      </c>
      <c r="O131" s="167">
        <v>4</v>
      </c>
      <c r="BA131" s="189">
        <f>SUM(BA122:BA130)</f>
        <v>0</v>
      </c>
      <c r="BB131" s="189">
        <f>SUM(BB122:BB130)</f>
        <v>0</v>
      </c>
      <c r="BC131" s="189">
        <f>SUM(BC122:BC130)</f>
        <v>0</v>
      </c>
      <c r="BD131" s="189">
        <f>SUM(BD122:BD130)</f>
        <v>0</v>
      </c>
      <c r="BE131" s="189">
        <f>SUM(BE122:BE130)</f>
        <v>0</v>
      </c>
    </row>
    <row r="132" spans="1:15" ht="12.75">
      <c r="A132" s="160" t="s">
        <v>72</v>
      </c>
      <c r="B132" s="161" t="s">
        <v>292</v>
      </c>
      <c r="C132" s="162" t="s">
        <v>293</v>
      </c>
      <c r="D132" s="163"/>
      <c r="E132" s="164"/>
      <c r="F132" s="164"/>
      <c r="G132" s="165"/>
      <c r="H132" s="166"/>
      <c r="I132" s="166"/>
      <c r="O132" s="167">
        <v>1</v>
      </c>
    </row>
    <row r="133" spans="1:104" ht="12.75">
      <c r="A133" s="168">
        <v>93</v>
      </c>
      <c r="B133" s="169" t="s">
        <v>294</v>
      </c>
      <c r="C133" s="170" t="s">
        <v>295</v>
      </c>
      <c r="D133" s="171" t="s">
        <v>182</v>
      </c>
      <c r="E133" s="172">
        <v>1</v>
      </c>
      <c r="F133" s="172">
        <v>0</v>
      </c>
      <c r="G133" s="173">
        <f aca="true" t="shared" si="36" ref="G133:G147">E133*F133</f>
        <v>0</v>
      </c>
      <c r="O133" s="167">
        <v>2</v>
      </c>
      <c r="AA133" s="145">
        <v>1</v>
      </c>
      <c r="AB133" s="145">
        <v>7</v>
      </c>
      <c r="AC133" s="145">
        <v>7</v>
      </c>
      <c r="AZ133" s="145">
        <v>2</v>
      </c>
      <c r="BA133" s="145">
        <f aca="true" t="shared" si="37" ref="BA133:BA147">IF(AZ133=1,G133,0)</f>
        <v>0</v>
      </c>
      <c r="BB133" s="145">
        <f aca="true" t="shared" si="38" ref="BB133:BB147">IF(AZ133=2,G133,0)</f>
        <v>0</v>
      </c>
      <c r="BC133" s="145">
        <f aca="true" t="shared" si="39" ref="BC133:BC147">IF(AZ133=3,G133,0)</f>
        <v>0</v>
      </c>
      <c r="BD133" s="145">
        <f aca="true" t="shared" si="40" ref="BD133:BD147">IF(AZ133=4,G133,0)</f>
        <v>0</v>
      </c>
      <c r="BE133" s="145">
        <f aca="true" t="shared" si="41" ref="BE133:BE147">IF(AZ133=5,G133,0)</f>
        <v>0</v>
      </c>
      <c r="CA133" s="174">
        <v>1</v>
      </c>
      <c r="CB133" s="174">
        <v>7</v>
      </c>
      <c r="CZ133" s="145">
        <v>0.00369999999999848</v>
      </c>
    </row>
    <row r="134" spans="1:104" ht="22.5">
      <c r="A134" s="168">
        <v>94</v>
      </c>
      <c r="B134" s="169" t="s">
        <v>296</v>
      </c>
      <c r="C134" s="170" t="s">
        <v>297</v>
      </c>
      <c r="D134" s="171" t="s">
        <v>92</v>
      </c>
      <c r="E134" s="172">
        <v>1</v>
      </c>
      <c r="F134" s="172">
        <v>0</v>
      </c>
      <c r="G134" s="173">
        <f t="shared" si="36"/>
        <v>0</v>
      </c>
      <c r="O134" s="167">
        <v>2</v>
      </c>
      <c r="AA134" s="145">
        <v>1</v>
      </c>
      <c r="AB134" s="145">
        <v>7</v>
      </c>
      <c r="AC134" s="145">
        <v>7</v>
      </c>
      <c r="AZ134" s="145">
        <v>2</v>
      </c>
      <c r="BA134" s="145">
        <f t="shared" si="37"/>
        <v>0</v>
      </c>
      <c r="BB134" s="145">
        <f t="shared" si="38"/>
        <v>0</v>
      </c>
      <c r="BC134" s="145">
        <f t="shared" si="39"/>
        <v>0</v>
      </c>
      <c r="BD134" s="145">
        <f t="shared" si="40"/>
        <v>0</v>
      </c>
      <c r="BE134" s="145">
        <f t="shared" si="41"/>
        <v>0</v>
      </c>
      <c r="CA134" s="174">
        <v>1</v>
      </c>
      <c r="CB134" s="174">
        <v>7</v>
      </c>
      <c r="CZ134" s="145">
        <v>0.000110000000000054</v>
      </c>
    </row>
    <row r="135" spans="1:104" ht="22.5">
      <c r="A135" s="168">
        <v>95</v>
      </c>
      <c r="B135" s="169" t="s">
        <v>298</v>
      </c>
      <c r="C135" s="170" t="s">
        <v>299</v>
      </c>
      <c r="D135" s="171" t="s">
        <v>92</v>
      </c>
      <c r="E135" s="172">
        <v>4</v>
      </c>
      <c r="F135" s="172">
        <v>0</v>
      </c>
      <c r="G135" s="173">
        <f t="shared" si="36"/>
        <v>0</v>
      </c>
      <c r="O135" s="167">
        <v>2</v>
      </c>
      <c r="AA135" s="145">
        <v>1</v>
      </c>
      <c r="AB135" s="145">
        <v>7</v>
      </c>
      <c r="AC135" s="145">
        <v>7</v>
      </c>
      <c r="AZ135" s="145">
        <v>2</v>
      </c>
      <c r="BA135" s="145">
        <f t="shared" si="37"/>
        <v>0</v>
      </c>
      <c r="BB135" s="145">
        <f t="shared" si="38"/>
        <v>0</v>
      </c>
      <c r="BC135" s="145">
        <f t="shared" si="39"/>
        <v>0</v>
      </c>
      <c r="BD135" s="145">
        <f t="shared" si="40"/>
        <v>0</v>
      </c>
      <c r="BE135" s="145">
        <f t="shared" si="41"/>
        <v>0</v>
      </c>
      <c r="CA135" s="174">
        <v>1</v>
      </c>
      <c r="CB135" s="174">
        <v>7</v>
      </c>
      <c r="CZ135" s="145">
        <v>0.000129999999999963</v>
      </c>
    </row>
    <row r="136" spans="1:104" ht="22.5">
      <c r="A136" s="168">
        <v>96</v>
      </c>
      <c r="B136" s="169" t="s">
        <v>300</v>
      </c>
      <c r="C136" s="170" t="s">
        <v>301</v>
      </c>
      <c r="D136" s="171" t="s">
        <v>92</v>
      </c>
      <c r="E136" s="172">
        <v>2</v>
      </c>
      <c r="F136" s="172">
        <v>0</v>
      </c>
      <c r="G136" s="173">
        <f t="shared" si="36"/>
        <v>0</v>
      </c>
      <c r="O136" s="167">
        <v>2</v>
      </c>
      <c r="AA136" s="145">
        <v>1</v>
      </c>
      <c r="AB136" s="145">
        <v>7</v>
      </c>
      <c r="AC136" s="145">
        <v>7</v>
      </c>
      <c r="AZ136" s="145">
        <v>2</v>
      </c>
      <c r="BA136" s="145">
        <f t="shared" si="37"/>
        <v>0</v>
      </c>
      <c r="BB136" s="145">
        <f t="shared" si="38"/>
        <v>0</v>
      </c>
      <c r="BC136" s="145">
        <f t="shared" si="39"/>
        <v>0</v>
      </c>
      <c r="BD136" s="145">
        <f t="shared" si="40"/>
        <v>0</v>
      </c>
      <c r="BE136" s="145">
        <f t="shared" si="41"/>
        <v>0</v>
      </c>
      <c r="CA136" s="174">
        <v>1</v>
      </c>
      <c r="CB136" s="174">
        <v>7</v>
      </c>
      <c r="CZ136" s="145">
        <v>0.000430000000000152</v>
      </c>
    </row>
    <row r="137" spans="1:104" ht="22.5">
      <c r="A137" s="168">
        <v>97</v>
      </c>
      <c r="B137" s="169" t="s">
        <v>302</v>
      </c>
      <c r="C137" s="170" t="s">
        <v>303</v>
      </c>
      <c r="D137" s="171" t="s">
        <v>92</v>
      </c>
      <c r="E137" s="172">
        <v>1</v>
      </c>
      <c r="F137" s="172">
        <v>0</v>
      </c>
      <c r="G137" s="173">
        <f t="shared" si="36"/>
        <v>0</v>
      </c>
      <c r="O137" s="167">
        <v>2</v>
      </c>
      <c r="AA137" s="145">
        <v>1</v>
      </c>
      <c r="AB137" s="145">
        <v>7</v>
      </c>
      <c r="AC137" s="145">
        <v>7</v>
      </c>
      <c r="AZ137" s="145">
        <v>2</v>
      </c>
      <c r="BA137" s="145">
        <f t="shared" si="37"/>
        <v>0</v>
      </c>
      <c r="BB137" s="145">
        <f t="shared" si="38"/>
        <v>0</v>
      </c>
      <c r="BC137" s="145">
        <f t="shared" si="39"/>
        <v>0</v>
      </c>
      <c r="BD137" s="145">
        <f t="shared" si="40"/>
        <v>0</v>
      </c>
      <c r="BE137" s="145">
        <f t="shared" si="41"/>
        <v>0</v>
      </c>
      <c r="CA137" s="174">
        <v>1</v>
      </c>
      <c r="CB137" s="174">
        <v>7</v>
      </c>
      <c r="CZ137" s="145">
        <v>0.000430000000000152</v>
      </c>
    </row>
    <row r="138" spans="1:104" ht="22.5">
      <c r="A138" s="168">
        <v>98</v>
      </c>
      <c r="B138" s="169" t="s">
        <v>304</v>
      </c>
      <c r="C138" s="170" t="s">
        <v>305</v>
      </c>
      <c r="D138" s="171" t="s">
        <v>92</v>
      </c>
      <c r="E138" s="172">
        <v>11</v>
      </c>
      <c r="F138" s="172">
        <v>0</v>
      </c>
      <c r="G138" s="173">
        <f t="shared" si="36"/>
        <v>0</v>
      </c>
      <c r="O138" s="167">
        <v>2</v>
      </c>
      <c r="AA138" s="145">
        <v>1</v>
      </c>
      <c r="AB138" s="145">
        <v>7</v>
      </c>
      <c r="AC138" s="145">
        <v>7</v>
      </c>
      <c r="AZ138" s="145">
        <v>2</v>
      </c>
      <c r="BA138" s="145">
        <f t="shared" si="37"/>
        <v>0</v>
      </c>
      <c r="BB138" s="145">
        <f t="shared" si="38"/>
        <v>0</v>
      </c>
      <c r="BC138" s="145">
        <f t="shared" si="39"/>
        <v>0</v>
      </c>
      <c r="BD138" s="145">
        <f t="shared" si="40"/>
        <v>0</v>
      </c>
      <c r="BE138" s="145">
        <f t="shared" si="41"/>
        <v>0</v>
      </c>
      <c r="CA138" s="174">
        <v>1</v>
      </c>
      <c r="CB138" s="174">
        <v>7</v>
      </c>
      <c r="CZ138" s="145">
        <v>0.00038999999999989</v>
      </c>
    </row>
    <row r="139" spans="1:104" ht="12.75">
      <c r="A139" s="168">
        <v>99</v>
      </c>
      <c r="B139" s="169" t="s">
        <v>306</v>
      </c>
      <c r="C139" s="170" t="s">
        <v>307</v>
      </c>
      <c r="D139" s="171" t="s">
        <v>92</v>
      </c>
      <c r="E139" s="172">
        <v>3</v>
      </c>
      <c r="F139" s="172">
        <v>0</v>
      </c>
      <c r="G139" s="173">
        <f t="shared" si="36"/>
        <v>0</v>
      </c>
      <c r="O139" s="167">
        <v>2</v>
      </c>
      <c r="AA139" s="145">
        <v>1</v>
      </c>
      <c r="AB139" s="145">
        <v>7</v>
      </c>
      <c r="AC139" s="145">
        <v>7</v>
      </c>
      <c r="AZ139" s="145">
        <v>2</v>
      </c>
      <c r="BA139" s="145">
        <f t="shared" si="37"/>
        <v>0</v>
      </c>
      <c r="BB139" s="145">
        <f t="shared" si="38"/>
        <v>0</v>
      </c>
      <c r="BC139" s="145">
        <f t="shared" si="39"/>
        <v>0</v>
      </c>
      <c r="BD139" s="145">
        <f t="shared" si="40"/>
        <v>0</v>
      </c>
      <c r="BE139" s="145">
        <f t="shared" si="41"/>
        <v>0</v>
      </c>
      <c r="CA139" s="174">
        <v>1</v>
      </c>
      <c r="CB139" s="174">
        <v>7</v>
      </c>
      <c r="CZ139" s="145">
        <v>0.000430000000000152</v>
      </c>
    </row>
    <row r="140" spans="1:104" ht="22.5">
      <c r="A140" s="168">
        <v>100</v>
      </c>
      <c r="B140" s="169" t="s">
        <v>308</v>
      </c>
      <c r="C140" s="170" t="s">
        <v>309</v>
      </c>
      <c r="D140" s="171" t="s">
        <v>92</v>
      </c>
      <c r="E140" s="172">
        <v>3</v>
      </c>
      <c r="F140" s="172">
        <v>0</v>
      </c>
      <c r="G140" s="173">
        <f t="shared" si="36"/>
        <v>0</v>
      </c>
      <c r="O140" s="167">
        <v>2</v>
      </c>
      <c r="AA140" s="145">
        <v>1</v>
      </c>
      <c r="AB140" s="145">
        <v>7</v>
      </c>
      <c r="AC140" s="145">
        <v>7</v>
      </c>
      <c r="AZ140" s="145">
        <v>2</v>
      </c>
      <c r="BA140" s="145">
        <f t="shared" si="37"/>
        <v>0</v>
      </c>
      <c r="BB140" s="145">
        <f t="shared" si="38"/>
        <v>0</v>
      </c>
      <c r="BC140" s="145">
        <f t="shared" si="39"/>
        <v>0</v>
      </c>
      <c r="BD140" s="145">
        <f t="shared" si="40"/>
        <v>0</v>
      </c>
      <c r="BE140" s="145">
        <f t="shared" si="41"/>
        <v>0</v>
      </c>
      <c r="CA140" s="174">
        <v>1</v>
      </c>
      <c r="CB140" s="174">
        <v>7</v>
      </c>
      <c r="CZ140" s="145">
        <v>0.000729999999999897</v>
      </c>
    </row>
    <row r="141" spans="1:104" ht="22.5">
      <c r="A141" s="168">
        <v>101</v>
      </c>
      <c r="B141" s="169" t="s">
        <v>310</v>
      </c>
      <c r="C141" s="170" t="s">
        <v>311</v>
      </c>
      <c r="D141" s="171" t="s">
        <v>92</v>
      </c>
      <c r="E141" s="172">
        <v>1</v>
      </c>
      <c r="F141" s="172">
        <v>0</v>
      </c>
      <c r="G141" s="173">
        <f t="shared" si="36"/>
        <v>0</v>
      </c>
      <c r="O141" s="167">
        <v>2</v>
      </c>
      <c r="AA141" s="145">
        <v>1</v>
      </c>
      <c r="AB141" s="145">
        <v>7</v>
      </c>
      <c r="AC141" s="145">
        <v>7</v>
      </c>
      <c r="AZ141" s="145">
        <v>2</v>
      </c>
      <c r="BA141" s="145">
        <f t="shared" si="37"/>
        <v>0</v>
      </c>
      <c r="BB141" s="145">
        <f t="shared" si="38"/>
        <v>0</v>
      </c>
      <c r="BC141" s="145">
        <f t="shared" si="39"/>
        <v>0</v>
      </c>
      <c r="BD141" s="145">
        <f t="shared" si="40"/>
        <v>0</v>
      </c>
      <c r="BE141" s="145">
        <f t="shared" si="41"/>
        <v>0</v>
      </c>
      <c r="CA141" s="174">
        <v>1</v>
      </c>
      <c r="CB141" s="174">
        <v>7</v>
      </c>
      <c r="CZ141" s="145">
        <v>0.000740000000000407</v>
      </c>
    </row>
    <row r="142" spans="1:104" ht="22.5">
      <c r="A142" s="168">
        <v>102</v>
      </c>
      <c r="B142" s="169" t="s">
        <v>312</v>
      </c>
      <c r="C142" s="170" t="s">
        <v>313</v>
      </c>
      <c r="D142" s="171" t="s">
        <v>92</v>
      </c>
      <c r="E142" s="172">
        <v>1</v>
      </c>
      <c r="F142" s="172">
        <v>0</v>
      </c>
      <c r="G142" s="173">
        <f t="shared" si="36"/>
        <v>0</v>
      </c>
      <c r="O142" s="167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 t="shared" si="37"/>
        <v>0</v>
      </c>
      <c r="BB142" s="145">
        <f t="shared" si="38"/>
        <v>0</v>
      </c>
      <c r="BC142" s="145">
        <f t="shared" si="39"/>
        <v>0</v>
      </c>
      <c r="BD142" s="145">
        <f t="shared" si="40"/>
        <v>0</v>
      </c>
      <c r="BE142" s="145">
        <f t="shared" si="41"/>
        <v>0</v>
      </c>
      <c r="CA142" s="174">
        <v>1</v>
      </c>
      <c r="CB142" s="174">
        <v>7</v>
      </c>
      <c r="CZ142" s="145">
        <v>0.000740000000000407</v>
      </c>
    </row>
    <row r="143" spans="1:104" ht="12.75">
      <c r="A143" s="168">
        <v>103</v>
      </c>
      <c r="B143" s="169" t="s">
        <v>314</v>
      </c>
      <c r="C143" s="170" t="s">
        <v>315</v>
      </c>
      <c r="D143" s="171" t="s">
        <v>92</v>
      </c>
      <c r="E143" s="172">
        <v>12</v>
      </c>
      <c r="F143" s="172">
        <v>0</v>
      </c>
      <c r="G143" s="173">
        <f t="shared" si="36"/>
        <v>0</v>
      </c>
      <c r="O143" s="167">
        <v>2</v>
      </c>
      <c r="AA143" s="145">
        <v>1</v>
      </c>
      <c r="AB143" s="145">
        <v>7</v>
      </c>
      <c r="AC143" s="145">
        <v>7</v>
      </c>
      <c r="AZ143" s="145">
        <v>2</v>
      </c>
      <c r="BA143" s="145">
        <f t="shared" si="37"/>
        <v>0</v>
      </c>
      <c r="BB143" s="145">
        <f t="shared" si="38"/>
        <v>0</v>
      </c>
      <c r="BC143" s="145">
        <f t="shared" si="39"/>
        <v>0</v>
      </c>
      <c r="BD143" s="145">
        <f t="shared" si="40"/>
        <v>0</v>
      </c>
      <c r="BE143" s="145">
        <f t="shared" si="41"/>
        <v>0</v>
      </c>
      <c r="CA143" s="174">
        <v>1</v>
      </c>
      <c r="CB143" s="174">
        <v>7</v>
      </c>
      <c r="CZ143" s="145">
        <v>0.000510000000000232</v>
      </c>
    </row>
    <row r="144" spans="1:104" ht="12.75">
      <c r="A144" s="168">
        <v>104</v>
      </c>
      <c r="B144" s="169" t="s">
        <v>316</v>
      </c>
      <c r="C144" s="170" t="s">
        <v>317</v>
      </c>
      <c r="D144" s="171" t="s">
        <v>92</v>
      </c>
      <c r="E144" s="172">
        <v>3</v>
      </c>
      <c r="F144" s="172">
        <v>0</v>
      </c>
      <c r="G144" s="173">
        <f t="shared" si="36"/>
        <v>0</v>
      </c>
      <c r="O144" s="167">
        <v>2</v>
      </c>
      <c r="AA144" s="145">
        <v>1</v>
      </c>
      <c r="AB144" s="145">
        <v>7</v>
      </c>
      <c r="AC144" s="145">
        <v>7</v>
      </c>
      <c r="AZ144" s="145">
        <v>2</v>
      </c>
      <c r="BA144" s="145">
        <f t="shared" si="37"/>
        <v>0</v>
      </c>
      <c r="BB144" s="145">
        <f t="shared" si="38"/>
        <v>0</v>
      </c>
      <c r="BC144" s="145">
        <f t="shared" si="39"/>
        <v>0</v>
      </c>
      <c r="BD144" s="145">
        <f t="shared" si="40"/>
        <v>0</v>
      </c>
      <c r="BE144" s="145">
        <f t="shared" si="41"/>
        <v>0</v>
      </c>
      <c r="CA144" s="174">
        <v>1</v>
      </c>
      <c r="CB144" s="174">
        <v>7</v>
      </c>
      <c r="CZ144" s="145">
        <v>0.000639999999999752</v>
      </c>
    </row>
    <row r="145" spans="1:104" ht="12.75">
      <c r="A145" s="168">
        <v>105</v>
      </c>
      <c r="B145" s="169" t="s">
        <v>318</v>
      </c>
      <c r="C145" s="170" t="s">
        <v>319</v>
      </c>
      <c r="D145" s="171" t="s">
        <v>92</v>
      </c>
      <c r="E145" s="172">
        <v>2</v>
      </c>
      <c r="F145" s="172">
        <v>0</v>
      </c>
      <c r="G145" s="173">
        <f t="shared" si="36"/>
        <v>0</v>
      </c>
      <c r="O145" s="167">
        <v>2</v>
      </c>
      <c r="AA145" s="145">
        <v>1</v>
      </c>
      <c r="AB145" s="145">
        <v>7</v>
      </c>
      <c r="AC145" s="145">
        <v>7</v>
      </c>
      <c r="AZ145" s="145">
        <v>2</v>
      </c>
      <c r="BA145" s="145">
        <f t="shared" si="37"/>
        <v>0</v>
      </c>
      <c r="BB145" s="145">
        <f t="shared" si="38"/>
        <v>0</v>
      </c>
      <c r="BC145" s="145">
        <f t="shared" si="39"/>
        <v>0</v>
      </c>
      <c r="BD145" s="145">
        <f t="shared" si="40"/>
        <v>0</v>
      </c>
      <c r="BE145" s="145">
        <f t="shared" si="41"/>
        <v>0</v>
      </c>
      <c r="CA145" s="174">
        <v>1</v>
      </c>
      <c r="CB145" s="174">
        <v>7</v>
      </c>
      <c r="CZ145" s="145">
        <v>0.000600000000000378</v>
      </c>
    </row>
    <row r="146" spans="1:104" ht="12.75">
      <c r="A146" s="168">
        <v>106</v>
      </c>
      <c r="B146" s="169" t="s">
        <v>320</v>
      </c>
      <c r="C146" s="170" t="s">
        <v>321</v>
      </c>
      <c r="D146" s="171" t="s">
        <v>92</v>
      </c>
      <c r="E146" s="172">
        <v>2</v>
      </c>
      <c r="F146" s="172">
        <v>0</v>
      </c>
      <c r="G146" s="173">
        <f t="shared" si="36"/>
        <v>0</v>
      </c>
      <c r="O146" s="167">
        <v>2</v>
      </c>
      <c r="AA146" s="145">
        <v>1</v>
      </c>
      <c r="AB146" s="145">
        <v>7</v>
      </c>
      <c r="AC146" s="145">
        <v>7</v>
      </c>
      <c r="AZ146" s="145">
        <v>2</v>
      </c>
      <c r="BA146" s="145">
        <f t="shared" si="37"/>
        <v>0</v>
      </c>
      <c r="BB146" s="145">
        <f t="shared" si="38"/>
        <v>0</v>
      </c>
      <c r="BC146" s="145">
        <f t="shared" si="39"/>
        <v>0</v>
      </c>
      <c r="BD146" s="145">
        <f t="shared" si="40"/>
        <v>0</v>
      </c>
      <c r="BE146" s="145">
        <f t="shared" si="41"/>
        <v>0</v>
      </c>
      <c r="CA146" s="174">
        <v>1</v>
      </c>
      <c r="CB146" s="174">
        <v>7</v>
      </c>
      <c r="CZ146" s="145">
        <v>0.000670000000000393</v>
      </c>
    </row>
    <row r="147" spans="1:104" ht="12.75">
      <c r="A147" s="168">
        <v>107</v>
      </c>
      <c r="B147" s="169" t="s">
        <v>322</v>
      </c>
      <c r="C147" s="170" t="s">
        <v>323</v>
      </c>
      <c r="D147" s="171" t="s">
        <v>61</v>
      </c>
      <c r="E147" s="172"/>
      <c r="F147" s="172">
        <v>0</v>
      </c>
      <c r="G147" s="173">
        <f t="shared" si="36"/>
        <v>0</v>
      </c>
      <c r="O147" s="167">
        <v>2</v>
      </c>
      <c r="AA147" s="145">
        <v>7</v>
      </c>
      <c r="AB147" s="145">
        <v>1002</v>
      </c>
      <c r="AC147" s="145">
        <v>5</v>
      </c>
      <c r="AZ147" s="145">
        <v>2</v>
      </c>
      <c r="BA147" s="145">
        <f t="shared" si="37"/>
        <v>0</v>
      </c>
      <c r="BB147" s="145">
        <f t="shared" si="38"/>
        <v>0</v>
      </c>
      <c r="BC147" s="145">
        <f t="shared" si="39"/>
        <v>0</v>
      </c>
      <c r="BD147" s="145">
        <f t="shared" si="40"/>
        <v>0</v>
      </c>
      <c r="BE147" s="145">
        <f t="shared" si="41"/>
        <v>0</v>
      </c>
      <c r="CA147" s="174">
        <v>7</v>
      </c>
      <c r="CB147" s="174">
        <v>1002</v>
      </c>
      <c r="CZ147" s="145">
        <v>0</v>
      </c>
    </row>
    <row r="148" spans="1:57" ht="12.75">
      <c r="A148" s="182"/>
      <c r="B148" s="183" t="s">
        <v>76</v>
      </c>
      <c r="C148" s="184" t="str">
        <f>CONCATENATE(B132," ",C132)</f>
        <v>734 Armatury</v>
      </c>
      <c r="D148" s="185"/>
      <c r="E148" s="186"/>
      <c r="F148" s="187"/>
      <c r="G148" s="188">
        <f>SUM(G132:G147)</f>
        <v>0</v>
      </c>
      <c r="O148" s="167">
        <v>4</v>
      </c>
      <c r="BA148" s="189">
        <f>SUM(BA132:BA147)</f>
        <v>0</v>
      </c>
      <c r="BB148" s="189">
        <f>SUM(BB132:BB147)</f>
        <v>0</v>
      </c>
      <c r="BC148" s="189">
        <f>SUM(BC132:BC147)</f>
        <v>0</v>
      </c>
      <c r="BD148" s="189">
        <f>SUM(BD132:BD147)</f>
        <v>0</v>
      </c>
      <c r="BE148" s="189">
        <f>SUM(BE132:BE147)</f>
        <v>0</v>
      </c>
    </row>
    <row r="149" spans="1:15" ht="12.75">
      <c r="A149" s="160" t="s">
        <v>72</v>
      </c>
      <c r="B149" s="161" t="s">
        <v>324</v>
      </c>
      <c r="C149" s="162" t="s">
        <v>325</v>
      </c>
      <c r="D149" s="163"/>
      <c r="E149" s="164"/>
      <c r="F149" s="164"/>
      <c r="G149" s="165"/>
      <c r="H149" s="166"/>
      <c r="I149" s="166"/>
      <c r="O149" s="167">
        <v>1</v>
      </c>
    </row>
    <row r="150" spans="1:104" ht="12.75">
      <c r="A150" s="168">
        <v>108</v>
      </c>
      <c r="B150" s="169" t="s">
        <v>326</v>
      </c>
      <c r="C150" s="170" t="s">
        <v>327</v>
      </c>
      <c r="D150" s="171" t="s">
        <v>328</v>
      </c>
      <c r="E150" s="172">
        <v>1</v>
      </c>
      <c r="F150" s="172">
        <v>0</v>
      </c>
      <c r="G150" s="173">
        <f>E150*F150</f>
        <v>0</v>
      </c>
      <c r="O150" s="167">
        <v>2</v>
      </c>
      <c r="AA150" s="145">
        <v>1</v>
      </c>
      <c r="AB150" s="145">
        <v>7</v>
      </c>
      <c r="AC150" s="145">
        <v>7</v>
      </c>
      <c r="AZ150" s="145">
        <v>2</v>
      </c>
      <c r="BA150" s="145">
        <f>IF(AZ150=1,G150,0)</f>
        <v>0</v>
      </c>
      <c r="BB150" s="145">
        <f>IF(AZ150=2,G150,0)</f>
        <v>0</v>
      </c>
      <c r="BC150" s="145">
        <f>IF(AZ150=3,G150,0)</f>
        <v>0</v>
      </c>
      <c r="BD150" s="145">
        <f>IF(AZ150=4,G150,0)</f>
        <v>0</v>
      </c>
      <c r="BE150" s="145">
        <f>IF(AZ150=5,G150,0)</f>
        <v>0</v>
      </c>
      <c r="CA150" s="174">
        <v>1</v>
      </c>
      <c r="CB150" s="174">
        <v>7</v>
      </c>
      <c r="CZ150" s="145">
        <v>9.99999999999612E-06</v>
      </c>
    </row>
    <row r="151" spans="1:104" ht="12.75">
      <c r="A151" s="168">
        <v>109</v>
      </c>
      <c r="B151" s="169" t="s">
        <v>329</v>
      </c>
      <c r="C151" s="170" t="s">
        <v>330</v>
      </c>
      <c r="D151" s="171" t="s">
        <v>92</v>
      </c>
      <c r="E151" s="172">
        <v>1</v>
      </c>
      <c r="F151" s="172">
        <v>0</v>
      </c>
      <c r="G151" s="173">
        <f>E151*F151</f>
        <v>0</v>
      </c>
      <c r="O151" s="167">
        <v>2</v>
      </c>
      <c r="AA151" s="145">
        <v>1</v>
      </c>
      <c r="AB151" s="145">
        <v>7</v>
      </c>
      <c r="AC151" s="145">
        <v>7</v>
      </c>
      <c r="AZ151" s="145">
        <v>2</v>
      </c>
      <c r="BA151" s="145">
        <f>IF(AZ151=1,G151,0)</f>
        <v>0</v>
      </c>
      <c r="BB151" s="145">
        <f>IF(AZ151=2,G151,0)</f>
        <v>0</v>
      </c>
      <c r="BC151" s="145">
        <f>IF(AZ151=3,G151,0)</f>
        <v>0</v>
      </c>
      <c r="BD151" s="145">
        <f>IF(AZ151=4,G151,0)</f>
        <v>0</v>
      </c>
      <c r="BE151" s="145">
        <f>IF(AZ151=5,G151,0)</f>
        <v>0</v>
      </c>
      <c r="CA151" s="174">
        <v>1</v>
      </c>
      <c r="CB151" s="174">
        <v>7</v>
      </c>
      <c r="CZ151" s="145">
        <v>0</v>
      </c>
    </row>
    <row r="152" spans="1:104" ht="12.75">
      <c r="A152" s="168">
        <v>110</v>
      </c>
      <c r="B152" s="169" t="s">
        <v>331</v>
      </c>
      <c r="C152" s="170" t="s">
        <v>332</v>
      </c>
      <c r="D152" s="171" t="s">
        <v>92</v>
      </c>
      <c r="E152" s="172">
        <v>1</v>
      </c>
      <c r="F152" s="172">
        <v>0</v>
      </c>
      <c r="G152" s="173">
        <f>E152*F152</f>
        <v>0</v>
      </c>
      <c r="O152" s="167">
        <v>2</v>
      </c>
      <c r="AA152" s="145">
        <v>3</v>
      </c>
      <c r="AB152" s="145">
        <v>7</v>
      </c>
      <c r="AC152" s="145">
        <v>54914597</v>
      </c>
      <c r="AZ152" s="145">
        <v>2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4">
        <v>3</v>
      </c>
      <c r="CB152" s="174">
        <v>7</v>
      </c>
      <c r="CZ152" s="145">
        <v>0.000750000000000028</v>
      </c>
    </row>
    <row r="153" spans="1:104" ht="12.75">
      <c r="A153" s="168">
        <v>111</v>
      </c>
      <c r="B153" s="169" t="s">
        <v>333</v>
      </c>
      <c r="C153" s="170" t="s">
        <v>334</v>
      </c>
      <c r="D153" s="171" t="s">
        <v>92</v>
      </c>
      <c r="E153" s="172">
        <v>1</v>
      </c>
      <c r="F153" s="172">
        <v>0</v>
      </c>
      <c r="G153" s="173">
        <f>E153*F153</f>
        <v>0</v>
      </c>
      <c r="O153" s="167">
        <v>2</v>
      </c>
      <c r="AA153" s="145">
        <v>3</v>
      </c>
      <c r="AB153" s="145">
        <v>7</v>
      </c>
      <c r="AC153" s="145">
        <v>54917035</v>
      </c>
      <c r="AZ153" s="145">
        <v>2</v>
      </c>
      <c r="BA153" s="145">
        <f>IF(AZ153=1,G153,0)</f>
        <v>0</v>
      </c>
      <c r="BB153" s="145">
        <f>IF(AZ153=2,G153,0)</f>
        <v>0</v>
      </c>
      <c r="BC153" s="145">
        <f>IF(AZ153=3,G153,0)</f>
        <v>0</v>
      </c>
      <c r="BD153" s="145">
        <f>IF(AZ153=4,G153,0)</f>
        <v>0</v>
      </c>
      <c r="BE153" s="145">
        <f>IF(AZ153=5,G153,0)</f>
        <v>0</v>
      </c>
      <c r="CA153" s="174">
        <v>3</v>
      </c>
      <c r="CB153" s="174">
        <v>7</v>
      </c>
      <c r="CZ153" s="145">
        <v>0.00244999999999962</v>
      </c>
    </row>
    <row r="154" spans="1:104" ht="12.75">
      <c r="A154" s="168">
        <v>112</v>
      </c>
      <c r="B154" s="169" t="s">
        <v>335</v>
      </c>
      <c r="C154" s="170" t="s">
        <v>336</v>
      </c>
      <c r="D154" s="171" t="s">
        <v>61</v>
      </c>
      <c r="E154" s="172"/>
      <c r="F154" s="172">
        <v>0</v>
      </c>
      <c r="G154" s="173">
        <f>E154*F154</f>
        <v>0</v>
      </c>
      <c r="O154" s="167">
        <v>2</v>
      </c>
      <c r="AA154" s="145">
        <v>7</v>
      </c>
      <c r="AB154" s="145">
        <v>1002</v>
      </c>
      <c r="AC154" s="145">
        <v>5</v>
      </c>
      <c r="AZ154" s="145">
        <v>2</v>
      </c>
      <c r="BA154" s="145">
        <f>IF(AZ154=1,G154,0)</f>
        <v>0</v>
      </c>
      <c r="BB154" s="145">
        <f>IF(AZ154=2,G154,0)</f>
        <v>0</v>
      </c>
      <c r="BC154" s="145">
        <f>IF(AZ154=3,G154,0)</f>
        <v>0</v>
      </c>
      <c r="BD154" s="145">
        <f>IF(AZ154=4,G154,0)</f>
        <v>0</v>
      </c>
      <c r="BE154" s="145">
        <f>IF(AZ154=5,G154,0)</f>
        <v>0</v>
      </c>
      <c r="CA154" s="174">
        <v>7</v>
      </c>
      <c r="CB154" s="174">
        <v>1002</v>
      </c>
      <c r="CZ154" s="145">
        <v>0</v>
      </c>
    </row>
    <row r="155" spans="1:57" ht="12.75">
      <c r="A155" s="182"/>
      <c r="B155" s="183" t="s">
        <v>76</v>
      </c>
      <c r="C155" s="184" t="str">
        <f>CONCATENATE(B149," ",C149)</f>
        <v>766 Konstrukce truhlářské</v>
      </c>
      <c r="D155" s="185"/>
      <c r="E155" s="186"/>
      <c r="F155" s="187"/>
      <c r="G155" s="188">
        <f>SUM(G149:G154)</f>
        <v>0</v>
      </c>
      <c r="O155" s="167">
        <v>4</v>
      </c>
      <c r="BA155" s="189">
        <f>SUM(BA149:BA154)</f>
        <v>0</v>
      </c>
      <c r="BB155" s="189">
        <f>SUM(BB149:BB154)</f>
        <v>0</v>
      </c>
      <c r="BC155" s="189">
        <f>SUM(BC149:BC154)</f>
        <v>0</v>
      </c>
      <c r="BD155" s="189">
        <f>SUM(BD149:BD154)</f>
        <v>0</v>
      </c>
      <c r="BE155" s="189">
        <f>SUM(BE149:BE154)</f>
        <v>0</v>
      </c>
    </row>
    <row r="156" spans="1:15" ht="12.75">
      <c r="A156" s="160" t="s">
        <v>72</v>
      </c>
      <c r="B156" s="161" t="s">
        <v>337</v>
      </c>
      <c r="C156" s="162" t="s">
        <v>338</v>
      </c>
      <c r="D156" s="163"/>
      <c r="E156" s="164"/>
      <c r="F156" s="164"/>
      <c r="G156" s="165"/>
      <c r="H156" s="166"/>
      <c r="I156" s="166"/>
      <c r="O156" s="167">
        <v>1</v>
      </c>
    </row>
    <row r="157" spans="1:104" ht="12.75">
      <c r="A157" s="168">
        <v>113</v>
      </c>
      <c r="B157" s="169" t="s">
        <v>339</v>
      </c>
      <c r="C157" s="170" t="s">
        <v>340</v>
      </c>
      <c r="D157" s="171" t="s">
        <v>105</v>
      </c>
      <c r="E157" s="172">
        <v>19</v>
      </c>
      <c r="F157" s="172">
        <v>0</v>
      </c>
      <c r="G157" s="173">
        <f>E157*F157</f>
        <v>0</v>
      </c>
      <c r="O157" s="167">
        <v>2</v>
      </c>
      <c r="AA157" s="145">
        <v>1</v>
      </c>
      <c r="AB157" s="145">
        <v>7</v>
      </c>
      <c r="AC157" s="145">
        <v>7</v>
      </c>
      <c r="AZ157" s="145">
        <v>2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4">
        <v>1</v>
      </c>
      <c r="CB157" s="174">
        <v>7</v>
      </c>
      <c r="CZ157" s="145">
        <v>9.00000000000345E-05</v>
      </c>
    </row>
    <row r="158" spans="1:104" ht="12.75">
      <c r="A158" s="168">
        <v>114</v>
      </c>
      <c r="B158" s="169" t="s">
        <v>341</v>
      </c>
      <c r="C158" s="170" t="s">
        <v>342</v>
      </c>
      <c r="D158" s="171" t="s">
        <v>105</v>
      </c>
      <c r="E158" s="172">
        <v>1</v>
      </c>
      <c r="F158" s="172">
        <v>0</v>
      </c>
      <c r="G158" s="173">
        <f>E158*F158</f>
        <v>0</v>
      </c>
      <c r="O158" s="167">
        <v>2</v>
      </c>
      <c r="AA158" s="145">
        <v>1</v>
      </c>
      <c r="AB158" s="145">
        <v>7</v>
      </c>
      <c r="AC158" s="145">
        <v>7</v>
      </c>
      <c r="AZ158" s="145">
        <v>2</v>
      </c>
      <c r="BA158" s="145">
        <f>IF(AZ158=1,G158,0)</f>
        <v>0</v>
      </c>
      <c r="BB158" s="145">
        <f>IF(AZ158=2,G158,0)</f>
        <v>0</v>
      </c>
      <c r="BC158" s="145">
        <f>IF(AZ158=3,G158,0)</f>
        <v>0</v>
      </c>
      <c r="BD158" s="145">
        <f>IF(AZ158=4,G158,0)</f>
        <v>0</v>
      </c>
      <c r="BE158" s="145">
        <f>IF(AZ158=5,G158,0)</f>
        <v>0</v>
      </c>
      <c r="CA158" s="174">
        <v>1</v>
      </c>
      <c r="CB158" s="174">
        <v>7</v>
      </c>
      <c r="CZ158" s="145">
        <v>9.00000000000345E-05</v>
      </c>
    </row>
    <row r="159" spans="1:57" ht="12.75">
      <c r="A159" s="182"/>
      <c r="B159" s="183" t="s">
        <v>76</v>
      </c>
      <c r="C159" s="184" t="str">
        <f>CONCATENATE(B156," ",C156)</f>
        <v>783 Nátěry</v>
      </c>
      <c r="D159" s="185"/>
      <c r="E159" s="186"/>
      <c r="F159" s="187"/>
      <c r="G159" s="188">
        <f>SUM(G156:G158)</f>
        <v>0</v>
      </c>
      <c r="O159" s="167">
        <v>4</v>
      </c>
      <c r="BA159" s="189">
        <f>SUM(BA156:BA158)</f>
        <v>0</v>
      </c>
      <c r="BB159" s="189">
        <f>SUM(BB156:BB158)</f>
        <v>0</v>
      </c>
      <c r="BC159" s="189">
        <f>SUM(BC156:BC158)</f>
        <v>0</v>
      </c>
      <c r="BD159" s="189">
        <f>SUM(BD156:BD158)</f>
        <v>0</v>
      </c>
      <c r="BE159" s="189">
        <f>SUM(BE156:BE158)</f>
        <v>0</v>
      </c>
    </row>
    <row r="160" spans="1:15" ht="12.75">
      <c r="A160" s="160" t="s">
        <v>72</v>
      </c>
      <c r="B160" s="161" t="s">
        <v>343</v>
      </c>
      <c r="C160" s="162" t="s">
        <v>344</v>
      </c>
      <c r="D160" s="163"/>
      <c r="E160" s="164"/>
      <c r="F160" s="164"/>
      <c r="G160" s="165"/>
      <c r="H160" s="166"/>
      <c r="I160" s="166"/>
      <c r="O160" s="167">
        <v>1</v>
      </c>
    </row>
    <row r="161" spans="1:104" ht="12.75">
      <c r="A161" s="168">
        <v>115</v>
      </c>
      <c r="B161" s="169" t="s">
        <v>345</v>
      </c>
      <c r="C161" s="170" t="s">
        <v>346</v>
      </c>
      <c r="D161" s="171" t="s">
        <v>347</v>
      </c>
      <c r="E161" s="172">
        <v>41.974</v>
      </c>
      <c r="F161" s="172">
        <v>0</v>
      </c>
      <c r="G161" s="173">
        <f>E161*F161</f>
        <v>0</v>
      </c>
      <c r="O161" s="167">
        <v>2</v>
      </c>
      <c r="AA161" s="145">
        <v>1</v>
      </c>
      <c r="AB161" s="145">
        <v>7</v>
      </c>
      <c r="AC161" s="145">
        <v>7</v>
      </c>
      <c r="AZ161" s="145">
        <v>2</v>
      </c>
      <c r="BA161" s="145">
        <f>IF(AZ161=1,G161,0)</f>
        <v>0</v>
      </c>
      <c r="BB161" s="145">
        <f>IF(AZ161=2,G161,0)</f>
        <v>0</v>
      </c>
      <c r="BC161" s="145">
        <f>IF(AZ161=3,G161,0)</f>
        <v>0</v>
      </c>
      <c r="BD161" s="145">
        <f>IF(AZ161=4,G161,0)</f>
        <v>0</v>
      </c>
      <c r="BE161" s="145">
        <f>IF(AZ161=5,G161,0)</f>
        <v>0</v>
      </c>
      <c r="CA161" s="174">
        <v>1</v>
      </c>
      <c r="CB161" s="174">
        <v>7</v>
      </c>
      <c r="CZ161" s="145">
        <v>0.000199999999999978</v>
      </c>
    </row>
    <row r="162" spans="1:15" ht="12.75">
      <c r="A162" s="175"/>
      <c r="B162" s="178"/>
      <c r="C162" s="222" t="s">
        <v>348</v>
      </c>
      <c r="D162" s="223"/>
      <c r="E162" s="179">
        <v>41.974</v>
      </c>
      <c r="F162" s="180"/>
      <c r="G162" s="181"/>
      <c r="M162" s="177" t="s">
        <v>348</v>
      </c>
      <c r="O162" s="167"/>
    </row>
    <row r="163" spans="1:57" ht="12.75">
      <c r="A163" s="182"/>
      <c r="B163" s="183" t="s">
        <v>76</v>
      </c>
      <c r="C163" s="184" t="str">
        <f>CONCATENATE(B160," ",C160)</f>
        <v>784 Malby</v>
      </c>
      <c r="D163" s="185"/>
      <c r="E163" s="186"/>
      <c r="F163" s="187"/>
      <c r="G163" s="188">
        <f>SUM(G160:G162)</f>
        <v>0</v>
      </c>
      <c r="O163" s="167">
        <v>4</v>
      </c>
      <c r="BA163" s="189">
        <f>SUM(BA160:BA162)</f>
        <v>0</v>
      </c>
      <c r="BB163" s="189">
        <f>SUM(BB160:BB162)</f>
        <v>0</v>
      </c>
      <c r="BC163" s="189">
        <f>SUM(BC160:BC162)</f>
        <v>0</v>
      </c>
      <c r="BD163" s="189">
        <f>SUM(BD160:BD162)</f>
        <v>0</v>
      </c>
      <c r="BE163" s="189">
        <f>SUM(BE160:BE162)</f>
        <v>0</v>
      </c>
    </row>
    <row r="164" spans="1:15" ht="12.75">
      <c r="A164" s="160" t="s">
        <v>72</v>
      </c>
      <c r="B164" s="161" t="s">
        <v>349</v>
      </c>
      <c r="C164" s="162" t="s">
        <v>350</v>
      </c>
      <c r="D164" s="163"/>
      <c r="E164" s="164"/>
      <c r="F164" s="164"/>
      <c r="G164" s="165"/>
      <c r="H164" s="166"/>
      <c r="I164" s="166"/>
      <c r="O164" s="167">
        <v>1</v>
      </c>
    </row>
    <row r="165" spans="1:104" ht="22.5">
      <c r="A165" s="168">
        <v>116</v>
      </c>
      <c r="B165" s="169" t="s">
        <v>351</v>
      </c>
      <c r="C165" s="170" t="s">
        <v>352</v>
      </c>
      <c r="D165" s="171" t="s">
        <v>75</v>
      </c>
      <c r="E165" s="172">
        <v>6</v>
      </c>
      <c r="F165" s="172">
        <v>0</v>
      </c>
      <c r="G165" s="173">
        <f>E165*F165</f>
        <v>0</v>
      </c>
      <c r="O165" s="167">
        <v>2</v>
      </c>
      <c r="AA165" s="145">
        <v>12</v>
      </c>
      <c r="AB165" s="145">
        <v>0</v>
      </c>
      <c r="AC165" s="145">
        <v>85</v>
      </c>
      <c r="AZ165" s="145">
        <v>4</v>
      </c>
      <c r="BA165" s="145">
        <f>IF(AZ165=1,G165,0)</f>
        <v>0</v>
      </c>
      <c r="BB165" s="145">
        <f>IF(AZ165=2,G165,0)</f>
        <v>0</v>
      </c>
      <c r="BC165" s="145">
        <f>IF(AZ165=3,G165,0)</f>
        <v>0</v>
      </c>
      <c r="BD165" s="145">
        <f>IF(AZ165=4,G165,0)</f>
        <v>0</v>
      </c>
      <c r="BE165" s="145">
        <f>IF(AZ165=5,G165,0)</f>
        <v>0</v>
      </c>
      <c r="CA165" s="174">
        <v>12</v>
      </c>
      <c r="CB165" s="174">
        <v>0</v>
      </c>
      <c r="CZ165" s="145">
        <v>0</v>
      </c>
    </row>
    <row r="166" spans="1:57" ht="12.75">
      <c r="A166" s="182"/>
      <c r="B166" s="183" t="s">
        <v>76</v>
      </c>
      <c r="C166" s="184" t="str">
        <f>CONCATENATE(B164," ",C164)</f>
        <v>M21 Elektromontáže</v>
      </c>
      <c r="D166" s="185"/>
      <c r="E166" s="186"/>
      <c r="F166" s="187"/>
      <c r="G166" s="188">
        <f>SUM(G164:G165)</f>
        <v>0</v>
      </c>
      <c r="O166" s="167">
        <v>4</v>
      </c>
      <c r="BA166" s="189">
        <f>SUM(BA164:BA165)</f>
        <v>0</v>
      </c>
      <c r="BB166" s="189">
        <f>SUM(BB164:BB165)</f>
        <v>0</v>
      </c>
      <c r="BC166" s="189">
        <f>SUM(BC164:BC165)</f>
        <v>0</v>
      </c>
      <c r="BD166" s="189">
        <f>SUM(BD164:BD165)</f>
        <v>0</v>
      </c>
      <c r="BE166" s="189">
        <f>SUM(BE164:BE165)</f>
        <v>0</v>
      </c>
    </row>
    <row r="167" spans="1:15" ht="12.75">
      <c r="A167" s="160" t="s">
        <v>72</v>
      </c>
      <c r="B167" s="161" t="s">
        <v>353</v>
      </c>
      <c r="C167" s="162" t="s">
        <v>354</v>
      </c>
      <c r="D167" s="163"/>
      <c r="E167" s="164"/>
      <c r="F167" s="164"/>
      <c r="G167" s="165"/>
      <c r="H167" s="166"/>
      <c r="I167" s="166"/>
      <c r="O167" s="167">
        <v>1</v>
      </c>
    </row>
    <row r="168" spans="1:104" ht="22.5">
      <c r="A168" s="168">
        <v>117</v>
      </c>
      <c r="B168" s="169" t="s">
        <v>355</v>
      </c>
      <c r="C168" s="170" t="s">
        <v>356</v>
      </c>
      <c r="D168" s="171" t="s">
        <v>182</v>
      </c>
      <c r="E168" s="172">
        <v>1</v>
      </c>
      <c r="F168" s="172">
        <v>0</v>
      </c>
      <c r="G168" s="173">
        <f>E168*F168</f>
        <v>0</v>
      </c>
      <c r="O168" s="167">
        <v>2</v>
      </c>
      <c r="AA168" s="145">
        <v>12</v>
      </c>
      <c r="AB168" s="145">
        <v>0</v>
      </c>
      <c r="AC168" s="145">
        <v>86</v>
      </c>
      <c r="AZ168" s="145">
        <v>4</v>
      </c>
      <c r="BA168" s="145">
        <f>IF(AZ168=1,G168,0)</f>
        <v>0</v>
      </c>
      <c r="BB168" s="145">
        <f>IF(AZ168=2,G168,0)</f>
        <v>0</v>
      </c>
      <c r="BC168" s="145">
        <f>IF(AZ168=3,G168,0)</f>
        <v>0</v>
      </c>
      <c r="BD168" s="145">
        <f>IF(AZ168=4,G168,0)</f>
        <v>0</v>
      </c>
      <c r="BE168" s="145">
        <f>IF(AZ168=5,G168,0)</f>
        <v>0</v>
      </c>
      <c r="CA168" s="174">
        <v>12</v>
      </c>
      <c r="CB168" s="174">
        <v>0</v>
      </c>
      <c r="CZ168" s="145">
        <v>0</v>
      </c>
    </row>
    <row r="169" spans="1:15" ht="12.75">
      <c r="A169" s="175"/>
      <c r="B169" s="176"/>
      <c r="C169" s="224" t="s">
        <v>381</v>
      </c>
      <c r="D169" s="225"/>
      <c r="E169" s="225"/>
      <c r="F169" s="225"/>
      <c r="G169" s="226"/>
      <c r="L169" s="177" t="s">
        <v>357</v>
      </c>
      <c r="O169" s="167">
        <v>3</v>
      </c>
    </row>
    <row r="170" spans="1:104" ht="22.5">
      <c r="A170" s="168">
        <v>118</v>
      </c>
      <c r="B170" s="169" t="s">
        <v>358</v>
      </c>
      <c r="C170" s="170" t="s">
        <v>359</v>
      </c>
      <c r="D170" s="171" t="s">
        <v>182</v>
      </c>
      <c r="E170" s="172">
        <v>1</v>
      </c>
      <c r="F170" s="172">
        <v>0</v>
      </c>
      <c r="G170" s="173">
        <f>E170*F170</f>
        <v>0</v>
      </c>
      <c r="O170" s="167">
        <v>2</v>
      </c>
      <c r="AA170" s="145">
        <v>12</v>
      </c>
      <c r="AB170" s="145">
        <v>0</v>
      </c>
      <c r="AC170" s="145">
        <v>87</v>
      </c>
      <c r="AZ170" s="145">
        <v>4</v>
      </c>
      <c r="BA170" s="145">
        <f>IF(AZ170=1,G170,0)</f>
        <v>0</v>
      </c>
      <c r="BB170" s="145">
        <f>IF(AZ170=2,G170,0)</f>
        <v>0</v>
      </c>
      <c r="BC170" s="145">
        <f>IF(AZ170=3,G170,0)</f>
        <v>0</v>
      </c>
      <c r="BD170" s="145">
        <f>IF(AZ170=4,G170,0)</f>
        <v>0</v>
      </c>
      <c r="BE170" s="145">
        <f>IF(AZ170=5,G170,0)</f>
        <v>0</v>
      </c>
      <c r="CA170" s="174">
        <v>12</v>
      </c>
      <c r="CB170" s="174">
        <v>0</v>
      </c>
      <c r="CZ170" s="145">
        <v>0</v>
      </c>
    </row>
    <row r="171" spans="1:15" ht="12.75">
      <c r="A171" s="175"/>
      <c r="B171" s="176"/>
      <c r="C171" s="224" t="s">
        <v>381</v>
      </c>
      <c r="D171" s="225"/>
      <c r="E171" s="225"/>
      <c r="F171" s="225"/>
      <c r="G171" s="226"/>
      <c r="L171" s="177" t="s">
        <v>357</v>
      </c>
      <c r="O171" s="167">
        <v>3</v>
      </c>
    </row>
    <row r="172" spans="1:57" ht="12.75">
      <c r="A172" s="182"/>
      <c r="B172" s="183" t="s">
        <v>76</v>
      </c>
      <c r="C172" s="184" t="str">
        <f>CONCATENATE(B167," ",C167)</f>
        <v>M22 Montáž sdělovací a zabezp. techniky</v>
      </c>
      <c r="D172" s="185"/>
      <c r="E172" s="186"/>
      <c r="F172" s="187"/>
      <c r="G172" s="188">
        <f>SUM(G167:G171)</f>
        <v>0</v>
      </c>
      <c r="O172" s="167">
        <v>4</v>
      </c>
      <c r="BA172" s="189">
        <f>SUM(BA167:BA171)</f>
        <v>0</v>
      </c>
      <c r="BB172" s="189">
        <f>SUM(BB167:BB171)</f>
        <v>0</v>
      </c>
      <c r="BC172" s="189">
        <f>SUM(BC167:BC171)</f>
        <v>0</v>
      </c>
      <c r="BD172" s="189">
        <f>SUM(BD167:BD171)</f>
        <v>0</v>
      </c>
      <c r="BE172" s="189">
        <f>SUM(BE167:BE171)</f>
        <v>0</v>
      </c>
    </row>
    <row r="173" spans="1:15" ht="12.75">
      <c r="A173" s="160" t="s">
        <v>72</v>
      </c>
      <c r="B173" s="161" t="s">
        <v>360</v>
      </c>
      <c r="C173" s="162" t="s">
        <v>361</v>
      </c>
      <c r="D173" s="163"/>
      <c r="E173" s="164"/>
      <c r="F173" s="164"/>
      <c r="G173" s="165"/>
      <c r="H173" s="166"/>
      <c r="I173" s="166"/>
      <c r="O173" s="167">
        <v>1</v>
      </c>
    </row>
    <row r="174" spans="1:104" ht="12.75">
      <c r="A174" s="168">
        <v>119</v>
      </c>
      <c r="B174" s="169" t="s">
        <v>362</v>
      </c>
      <c r="C174" s="170" t="s">
        <v>363</v>
      </c>
      <c r="D174" s="171" t="s">
        <v>114</v>
      </c>
      <c r="E174" s="172">
        <v>1.07593999999969</v>
      </c>
      <c r="F174" s="172">
        <v>0</v>
      </c>
      <c r="G174" s="173">
        <f>E174*F174</f>
        <v>0</v>
      </c>
      <c r="O174" s="167">
        <v>2</v>
      </c>
      <c r="AA174" s="145">
        <v>8</v>
      </c>
      <c r="AB174" s="145">
        <v>0</v>
      </c>
      <c r="AC174" s="145">
        <v>3</v>
      </c>
      <c r="AZ174" s="145">
        <v>1</v>
      </c>
      <c r="BA174" s="145">
        <f>IF(AZ174=1,G174,0)</f>
        <v>0</v>
      </c>
      <c r="BB174" s="145">
        <f>IF(AZ174=2,G174,0)</f>
        <v>0</v>
      </c>
      <c r="BC174" s="145">
        <f>IF(AZ174=3,G174,0)</f>
        <v>0</v>
      </c>
      <c r="BD174" s="145">
        <f>IF(AZ174=4,G174,0)</f>
        <v>0</v>
      </c>
      <c r="BE174" s="145">
        <f>IF(AZ174=5,G174,0)</f>
        <v>0</v>
      </c>
      <c r="CA174" s="174">
        <v>8</v>
      </c>
      <c r="CB174" s="174">
        <v>0</v>
      </c>
      <c r="CZ174" s="145">
        <v>0</v>
      </c>
    </row>
    <row r="175" spans="1:104" ht="12.75">
      <c r="A175" s="168">
        <v>120</v>
      </c>
      <c r="B175" s="169" t="s">
        <v>364</v>
      </c>
      <c r="C175" s="170" t="s">
        <v>365</v>
      </c>
      <c r="D175" s="171" t="s">
        <v>114</v>
      </c>
      <c r="E175" s="172">
        <v>15.0631599999956</v>
      </c>
      <c r="F175" s="172">
        <v>0</v>
      </c>
      <c r="G175" s="173">
        <f>E175*F175</f>
        <v>0</v>
      </c>
      <c r="O175" s="167">
        <v>2</v>
      </c>
      <c r="AA175" s="145">
        <v>8</v>
      </c>
      <c r="AB175" s="145">
        <v>0</v>
      </c>
      <c r="AC175" s="145">
        <v>3</v>
      </c>
      <c r="AZ175" s="145">
        <v>1</v>
      </c>
      <c r="BA175" s="145">
        <f>IF(AZ175=1,G175,0)</f>
        <v>0</v>
      </c>
      <c r="BB175" s="145">
        <f>IF(AZ175=2,G175,0)</f>
        <v>0</v>
      </c>
      <c r="BC175" s="145">
        <f>IF(AZ175=3,G175,0)</f>
        <v>0</v>
      </c>
      <c r="BD175" s="145">
        <f>IF(AZ175=4,G175,0)</f>
        <v>0</v>
      </c>
      <c r="BE175" s="145">
        <f>IF(AZ175=5,G175,0)</f>
        <v>0</v>
      </c>
      <c r="CA175" s="174">
        <v>8</v>
      </c>
      <c r="CB175" s="174">
        <v>0</v>
      </c>
      <c r="CZ175" s="145">
        <v>0</v>
      </c>
    </row>
    <row r="176" spans="1:104" ht="12.75">
      <c r="A176" s="168">
        <v>121</v>
      </c>
      <c r="B176" s="169" t="s">
        <v>366</v>
      </c>
      <c r="C176" s="170" t="s">
        <v>367</v>
      </c>
      <c r="D176" s="171" t="s">
        <v>114</v>
      </c>
      <c r="E176" s="172">
        <v>1.07593999999969</v>
      </c>
      <c r="F176" s="172">
        <v>0</v>
      </c>
      <c r="G176" s="173">
        <f>E176*F176</f>
        <v>0</v>
      </c>
      <c r="O176" s="167">
        <v>2</v>
      </c>
      <c r="AA176" s="145">
        <v>8</v>
      </c>
      <c r="AB176" s="145">
        <v>0</v>
      </c>
      <c r="AC176" s="145">
        <v>3</v>
      </c>
      <c r="AZ176" s="145">
        <v>1</v>
      </c>
      <c r="BA176" s="145">
        <f>IF(AZ176=1,G176,0)</f>
        <v>0</v>
      </c>
      <c r="BB176" s="145">
        <f>IF(AZ176=2,G176,0)</f>
        <v>0</v>
      </c>
      <c r="BC176" s="145">
        <f>IF(AZ176=3,G176,0)</f>
        <v>0</v>
      </c>
      <c r="BD176" s="145">
        <f>IF(AZ176=4,G176,0)</f>
        <v>0</v>
      </c>
      <c r="BE176" s="145">
        <f>IF(AZ176=5,G176,0)</f>
        <v>0</v>
      </c>
      <c r="CA176" s="174">
        <v>8</v>
      </c>
      <c r="CB176" s="174">
        <v>0</v>
      </c>
      <c r="CZ176" s="145">
        <v>0</v>
      </c>
    </row>
    <row r="177" spans="1:104" ht="12.75">
      <c r="A177" s="168">
        <v>122</v>
      </c>
      <c r="B177" s="169" t="s">
        <v>368</v>
      </c>
      <c r="C177" s="170" t="s">
        <v>382</v>
      </c>
      <c r="D177" s="171" t="s">
        <v>114</v>
      </c>
      <c r="E177" s="172">
        <v>1.07593999999969</v>
      </c>
      <c r="F177" s="172">
        <v>0</v>
      </c>
      <c r="G177" s="173">
        <f>E177*F177</f>
        <v>0</v>
      </c>
      <c r="O177" s="167">
        <v>2</v>
      </c>
      <c r="AA177" s="145">
        <v>8</v>
      </c>
      <c r="AB177" s="145">
        <v>0</v>
      </c>
      <c r="AC177" s="145">
        <v>3</v>
      </c>
      <c r="AZ177" s="145">
        <v>1</v>
      </c>
      <c r="BA177" s="145">
        <f>IF(AZ177=1,G177,0)</f>
        <v>0</v>
      </c>
      <c r="BB177" s="145">
        <f>IF(AZ177=2,G177,0)</f>
        <v>0</v>
      </c>
      <c r="BC177" s="145">
        <f>IF(AZ177=3,G177,0)</f>
        <v>0</v>
      </c>
      <c r="BD177" s="145">
        <f>IF(AZ177=4,G177,0)</f>
        <v>0</v>
      </c>
      <c r="BE177" s="145">
        <f>IF(AZ177=5,G177,0)</f>
        <v>0</v>
      </c>
      <c r="CA177" s="174">
        <v>8</v>
      </c>
      <c r="CB177" s="174">
        <v>0</v>
      </c>
      <c r="CZ177" s="145">
        <v>0</v>
      </c>
    </row>
    <row r="178" spans="1:57" ht="12.75">
      <c r="A178" s="182"/>
      <c r="B178" s="183" t="s">
        <v>76</v>
      </c>
      <c r="C178" s="184" t="str">
        <f>CONCATENATE(B173," ",C173)</f>
        <v>D96 Přesuny suti a vybouraných hmot</v>
      </c>
      <c r="D178" s="185"/>
      <c r="E178" s="186"/>
      <c r="F178" s="187"/>
      <c r="G178" s="188">
        <f>SUM(G173:G177)</f>
        <v>0</v>
      </c>
      <c r="O178" s="167">
        <v>4</v>
      </c>
      <c r="BA178" s="189">
        <f>SUM(BA173:BA177)</f>
        <v>0</v>
      </c>
      <c r="BB178" s="189">
        <f>SUM(BB173:BB177)</f>
        <v>0</v>
      </c>
      <c r="BC178" s="189">
        <f>SUM(BC173:BC177)</f>
        <v>0</v>
      </c>
      <c r="BD178" s="189">
        <f>SUM(BD173:BD177)</f>
        <v>0</v>
      </c>
      <c r="BE178" s="189">
        <f>SUM(BE173:BE177)</f>
        <v>0</v>
      </c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spans="1:7" ht="12.75">
      <c r="A202" s="190"/>
      <c r="B202" s="190"/>
      <c r="C202" s="190"/>
      <c r="D202" s="190"/>
      <c r="E202" s="190"/>
      <c r="F202" s="190"/>
      <c r="G202" s="190"/>
    </row>
    <row r="203" spans="1:7" ht="12.75">
      <c r="A203" s="190"/>
      <c r="B203" s="190"/>
      <c r="C203" s="190"/>
      <c r="D203" s="190"/>
      <c r="E203" s="190"/>
      <c r="F203" s="190"/>
      <c r="G203" s="190"/>
    </row>
    <row r="204" spans="1:7" ht="12.75">
      <c r="A204" s="190"/>
      <c r="B204" s="190"/>
      <c r="C204" s="190"/>
      <c r="D204" s="190"/>
      <c r="E204" s="190"/>
      <c r="F204" s="190"/>
      <c r="G204" s="190"/>
    </row>
    <row r="205" spans="1:7" ht="12.75">
      <c r="A205" s="190"/>
      <c r="B205" s="190"/>
      <c r="C205" s="190"/>
      <c r="D205" s="190"/>
      <c r="E205" s="190"/>
      <c r="F205" s="190"/>
      <c r="G205" s="190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ht="12.75">
      <c r="E220" s="145"/>
    </row>
    <row r="221" ht="12.75">
      <c r="E221" s="145"/>
    </row>
    <row r="222" ht="12.75">
      <c r="E222" s="145"/>
    </row>
    <row r="223" ht="12.75">
      <c r="E223" s="145"/>
    </row>
    <row r="224" ht="12.75">
      <c r="E224" s="145"/>
    </row>
    <row r="225" ht="12.75">
      <c r="E225" s="145"/>
    </row>
    <row r="226" ht="12.75">
      <c r="E226" s="145"/>
    </row>
    <row r="227" ht="12.75">
      <c r="E227" s="145"/>
    </row>
    <row r="228" ht="12.75">
      <c r="E228" s="145"/>
    </row>
    <row r="229" ht="12.75">
      <c r="E229" s="145"/>
    </row>
    <row r="230" ht="12.75">
      <c r="E230" s="145"/>
    </row>
    <row r="231" ht="12.75">
      <c r="E231" s="145"/>
    </row>
    <row r="232" ht="12.75">
      <c r="E232" s="145"/>
    </row>
    <row r="233" ht="12.75">
      <c r="E233" s="145"/>
    </row>
    <row r="234" ht="12.75">
      <c r="E234" s="145"/>
    </row>
    <row r="235" ht="12.75">
      <c r="E235" s="145"/>
    </row>
    <row r="236" ht="12.75">
      <c r="E236" s="145"/>
    </row>
    <row r="237" spans="1:2" ht="12.75">
      <c r="A237" s="191"/>
      <c r="B237" s="191"/>
    </row>
    <row r="238" spans="1:7" ht="12.75">
      <c r="A238" s="190"/>
      <c r="B238" s="190"/>
      <c r="C238" s="193"/>
      <c r="D238" s="193"/>
      <c r="E238" s="194"/>
      <c r="F238" s="193"/>
      <c r="G238" s="195"/>
    </row>
    <row r="239" spans="1:7" ht="12.75">
      <c r="A239" s="196"/>
      <c r="B239" s="196"/>
      <c r="C239" s="190"/>
      <c r="D239" s="190"/>
      <c r="E239" s="197"/>
      <c r="F239" s="190"/>
      <c r="G239" s="190"/>
    </row>
    <row r="240" spans="1:7" ht="12.75">
      <c r="A240" s="190"/>
      <c r="B240" s="190"/>
      <c r="C240" s="190"/>
      <c r="D240" s="190"/>
      <c r="E240" s="197"/>
      <c r="F240" s="190"/>
      <c r="G240" s="190"/>
    </row>
    <row r="241" spans="1:7" ht="12.75">
      <c r="A241" s="190"/>
      <c r="B241" s="190"/>
      <c r="C241" s="190"/>
      <c r="D241" s="190"/>
      <c r="E241" s="197"/>
      <c r="F241" s="190"/>
      <c r="G241" s="190"/>
    </row>
    <row r="242" spans="1:7" ht="12.75">
      <c r="A242" s="190"/>
      <c r="B242" s="190"/>
      <c r="C242" s="190"/>
      <c r="D242" s="190"/>
      <c r="E242" s="197"/>
      <c r="F242" s="190"/>
      <c r="G242" s="190"/>
    </row>
    <row r="243" spans="1:7" ht="12.75">
      <c r="A243" s="190"/>
      <c r="B243" s="190"/>
      <c r="C243" s="190"/>
      <c r="D243" s="190"/>
      <c r="E243" s="197"/>
      <c r="F243" s="190"/>
      <c r="G243" s="190"/>
    </row>
    <row r="244" spans="1:7" ht="12.75">
      <c r="A244" s="190"/>
      <c r="B244" s="190"/>
      <c r="C244" s="190"/>
      <c r="D244" s="190"/>
      <c r="E244" s="197"/>
      <c r="F244" s="190"/>
      <c r="G244" s="190"/>
    </row>
    <row r="245" spans="1:7" ht="12.75">
      <c r="A245" s="190"/>
      <c r="B245" s="190"/>
      <c r="C245" s="190"/>
      <c r="D245" s="190"/>
      <c r="E245" s="197"/>
      <c r="F245" s="190"/>
      <c r="G245" s="190"/>
    </row>
    <row r="246" spans="1:7" ht="12.75">
      <c r="A246" s="190"/>
      <c r="B246" s="190"/>
      <c r="C246" s="190"/>
      <c r="D246" s="190"/>
      <c r="E246" s="197"/>
      <c r="F246" s="190"/>
      <c r="G246" s="190"/>
    </row>
    <row r="247" spans="1:7" ht="12.75">
      <c r="A247" s="190"/>
      <c r="B247" s="190"/>
      <c r="C247" s="190"/>
      <c r="D247" s="190"/>
      <c r="E247" s="197"/>
      <c r="F247" s="190"/>
      <c r="G247" s="190"/>
    </row>
    <row r="248" spans="1:7" ht="12.75">
      <c r="A248" s="190"/>
      <c r="B248" s="190"/>
      <c r="C248" s="190"/>
      <c r="D248" s="190"/>
      <c r="E248" s="197"/>
      <c r="F248" s="190"/>
      <c r="G248" s="190"/>
    </row>
    <row r="249" spans="1:7" ht="12.75">
      <c r="A249" s="190"/>
      <c r="B249" s="190"/>
      <c r="C249" s="190"/>
      <c r="D249" s="190"/>
      <c r="E249" s="197"/>
      <c r="F249" s="190"/>
      <c r="G249" s="190"/>
    </row>
    <row r="250" spans="1:7" ht="12.75">
      <c r="A250" s="190"/>
      <c r="B250" s="190"/>
      <c r="C250" s="190"/>
      <c r="D250" s="190"/>
      <c r="E250" s="197"/>
      <c r="F250" s="190"/>
      <c r="G250" s="190"/>
    </row>
    <row r="251" spans="1:7" ht="12.75">
      <c r="A251" s="190"/>
      <c r="B251" s="190"/>
      <c r="C251" s="190"/>
      <c r="D251" s="190"/>
      <c r="E251" s="197"/>
      <c r="F251" s="190"/>
      <c r="G251" s="190"/>
    </row>
  </sheetData>
  <sheetProtection/>
  <mergeCells count="18">
    <mergeCell ref="C20:D20"/>
    <mergeCell ref="C22:D22"/>
    <mergeCell ref="A1:G1"/>
    <mergeCell ref="A3:B3"/>
    <mergeCell ref="A4:B4"/>
    <mergeCell ref="E4:G4"/>
    <mergeCell ref="C9:D9"/>
    <mergeCell ref="C29:D29"/>
    <mergeCell ref="C30:D30"/>
    <mergeCell ref="C32:D32"/>
    <mergeCell ref="C34:D34"/>
    <mergeCell ref="C37:D37"/>
    <mergeCell ref="C169:G169"/>
    <mergeCell ref="C171:G171"/>
    <mergeCell ref="C162:D162"/>
    <mergeCell ref="C97:G97"/>
    <mergeCell ref="C98:G98"/>
    <mergeCell ref="C101:D10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</dc:creator>
  <cp:keywords/>
  <dc:description/>
  <cp:lastModifiedBy>Jan Pešák</cp:lastModifiedBy>
  <dcterms:created xsi:type="dcterms:W3CDTF">2015-05-20T07:36:29Z</dcterms:created>
  <dcterms:modified xsi:type="dcterms:W3CDTF">2015-07-08T07:31:40Z</dcterms:modified>
  <cp:category/>
  <cp:version/>
  <cp:contentType/>
  <cp:contentStatus/>
</cp:coreProperties>
</file>