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7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'Rekapitulace'!$G$27</definedName>
    <definedName name="Dodavka0">'Položky'!#REF!</definedName>
    <definedName name="HSV">'Rekapitulace'!$E$27</definedName>
    <definedName name="HSV0">'Položky'!#REF!</definedName>
    <definedName name="HZS">'Rekapitulace'!$I$27</definedName>
    <definedName name="HZS0">'Položky'!#REF!</definedName>
    <definedName name="JKSO">'Krycí list'!$G$2</definedName>
    <definedName name="MJ">'Krycí list'!$G$5</definedName>
    <definedName name="Mont">'Rekapitulace'!$H$27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'Položky'!$A$1:$G$311</definedName>
    <definedName name="_xlnm.Print_Area" localSheetId="1">'Rekapitulace'!$A$1:$I$37</definedName>
    <definedName name="PocetMJ">'Krycí list'!$G$6</definedName>
    <definedName name="Poznamka">'Krycí list'!$B$37</definedName>
    <definedName name="Projektant">'Krycí list'!$C$8</definedName>
    <definedName name="PSV">'Rekapitulace'!$F$27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<sst xmlns="http://schemas.openxmlformats.org/spreadsheetml/2006/main" count="936" uniqueCount="608">
  <si>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</si>
  <si>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</si>
  <si>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</si>
  <si>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</si>
  <si>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</si>
  <si>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</si>
  <si>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</si>
  <si>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</si>
  <si>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</si>
  <si>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</si>
  <si>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</si>
  <si>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</si>
  <si>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</si>
  <si>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</si>
  <si>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</si>
  <si>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</si>
  <si>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</si>
  <si>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</si>
  <si>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</si>
  <si>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</si>
  <si>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</si>
  <si>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</si>
  <si>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</si>
  <si>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</si>
  <si>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</si>
  <si>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</si>
  <si>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</si>
  <si>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</si>
  <si>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</si>
  <si>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</si>
  <si>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</si>
  <si>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</si>
  <si>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</si>
  <si>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</si>
  <si>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</si>
  <si>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</si>
  <si>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</si>
  <si>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</si>
  <si>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</si>
  <si>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</si>
  <si>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</si>
  <si>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</si>
  <si>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</si>
  <si>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</si>
  <si>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</si>
  <si>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</si>
  <si>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</si>
  <si>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</si>
  <si>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</si>
  <si>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</si>
  <si>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</si>
  <si>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</si>
  <si>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</si>
  <si>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</si>
  <si>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</si>
  <si>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</si>
  <si>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</si>
  <si>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</si>
  <si>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</si>
  <si>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</si>
  <si>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</si>
  <si>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</si>
  <si>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</si>
  <si>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</si>
  <si>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</si>
  <si>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</si>
  <si>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</si>
  <si>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</si>
  <si>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</si>
  <si>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</si>
  <si>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</si>
  <si>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</si>
  <si>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</si>
  <si>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</si>
  <si>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</si>
  <si>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</si>
  <si>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</si>
  <si>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</si>
  <si>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</si>
  <si>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2014</t>
  </si>
  <si>
    <t>Psychyatrická nemocnice Brno,Černovice</t>
  </si>
  <si>
    <t>10</t>
  </si>
  <si>
    <t>Vyřešení vytápění v PN obj.stará 19.</t>
  </si>
  <si>
    <t>Vyřeš.vytápění sklad grgoterapie knihaři,záchytka</t>
  </si>
  <si>
    <t>139601103</t>
  </si>
  <si>
    <t xml:space="preserve">Ruční výkop jam, rýh a šachet v hornině tř. 4 </t>
  </si>
  <si>
    <t>m3</t>
  </si>
  <si>
    <t>plyn:1,00*1,00*1,00</t>
  </si>
  <si>
    <t>angl.dvorek:1,50*0,70*1,00</t>
  </si>
  <si>
    <t>174101102P</t>
  </si>
  <si>
    <t xml:space="preserve">Zásyp ruční se zhutněním s úpravou terému </t>
  </si>
  <si>
    <t>3</t>
  </si>
  <si>
    <t>Svislé a kompletní konstrukce</t>
  </si>
  <si>
    <t>310236251RT1</t>
  </si>
  <si>
    <t>Zazdívka otvorů pl.0, 09 m2 cihlami, tl. zdi 45 cm s použitím suché maltové směsi</t>
  </si>
  <si>
    <t>kus</t>
  </si>
  <si>
    <t>38</t>
  </si>
  <si>
    <t>Kompletní konstrukce</t>
  </si>
  <si>
    <t>388381126R00</t>
  </si>
  <si>
    <t>Kanály z betonu prostého přilehlé 1050 x 1200 mm anglický dvorek pro vyústění odtahů kotlů</t>
  </si>
  <si>
    <t>m</t>
  </si>
  <si>
    <t>6</t>
  </si>
  <si>
    <t>Úpravy povrchu,podlahy</t>
  </si>
  <si>
    <t>611401111RT2</t>
  </si>
  <si>
    <t>Oprava omítky na stropech o ploše do 0,09 m2 s použitím suché maltové směsi</t>
  </si>
  <si>
    <t>612401191R00</t>
  </si>
  <si>
    <t xml:space="preserve">Omítka malých ploch vnitřních stěn do 0,09 m2 </t>
  </si>
  <si>
    <t>612401291R00</t>
  </si>
  <si>
    <t xml:space="preserve">Omítka malých ploch vnitřních stěn do 0,25 m2 </t>
  </si>
  <si>
    <t>612401391R00</t>
  </si>
  <si>
    <t xml:space="preserve">Omítka malých ploch vnitřních stěn do 1 m2 </t>
  </si>
  <si>
    <t>631311121R00</t>
  </si>
  <si>
    <t xml:space="preserve">Doplnění mazanin betonem do 1 m2, do tl. 8 cm </t>
  </si>
  <si>
    <t>631</t>
  </si>
  <si>
    <t xml:space="preserve">Oprava kalové jímky s hydroizolačním nátěrem </t>
  </si>
  <si>
    <t>kpl</t>
  </si>
  <si>
    <t>96</t>
  </si>
  <si>
    <t>Bourání konstrukcí</t>
  </si>
  <si>
    <t>962032231R00</t>
  </si>
  <si>
    <t xml:space="preserve">Bourání zdiva z cihel pálených na MVC </t>
  </si>
  <si>
    <t>přístavek plynoměru:1,00*1,00*0,50</t>
  </si>
  <si>
    <t>962042321R00</t>
  </si>
  <si>
    <t xml:space="preserve">Bourání zdiva nadzákladového z betonu prostého </t>
  </si>
  <si>
    <t>základky boilerů:4*1,00*1,00*0,30</t>
  </si>
  <si>
    <t>971033331R00</t>
  </si>
  <si>
    <t xml:space="preserve">Vybourání otv. zeď cihel. pl.0,09 m2, tl.15cm, MVC </t>
  </si>
  <si>
    <t>971033351R00</t>
  </si>
  <si>
    <t xml:space="preserve">Vybourání otv. zeď cihel. pl.0,09 m2, tl.45cm, MVC </t>
  </si>
  <si>
    <t>971052341R00</t>
  </si>
  <si>
    <t xml:space="preserve">Vybourání otvorů zdi želbet. pl. 0,09 m2, tl. 30cm </t>
  </si>
  <si>
    <t>P3</t>
  </si>
  <si>
    <t>Odkrytí kanálu 100/100cm před skladem a jeho zpětné zakrytí s úpravou vozovky</t>
  </si>
  <si>
    <t>99</t>
  </si>
  <si>
    <t>Staveništní přesun hmot</t>
  </si>
  <si>
    <t>999281111R00</t>
  </si>
  <si>
    <t xml:space="preserve">Přesun hmot pro opravy a údržbu do výšky 25 m </t>
  </si>
  <si>
    <t>t</t>
  </si>
  <si>
    <t>713</t>
  </si>
  <si>
    <t>Izolace tepelné</t>
  </si>
  <si>
    <t>722182001R00</t>
  </si>
  <si>
    <t xml:space="preserve">Montáž izolačních skruží na potrubí přímé DN 25 </t>
  </si>
  <si>
    <t>d 20:5,00</t>
  </si>
  <si>
    <t>d25:6,00</t>
  </si>
  <si>
    <t>722182004R00</t>
  </si>
  <si>
    <t xml:space="preserve">Montáž izolačních skruží na potrubí přímé DN 40 </t>
  </si>
  <si>
    <t>d32:20,00+2,00+7</t>
  </si>
  <si>
    <t>d40:7,00+35,00</t>
  </si>
  <si>
    <t>722182006R00</t>
  </si>
  <si>
    <t xml:space="preserve">Montáž izolačních skruží na potrubí přímé DN 80 </t>
  </si>
  <si>
    <t>d50:10,00</t>
  </si>
  <si>
    <t>d63:27,00</t>
  </si>
  <si>
    <t>d76:3,0</t>
  </si>
  <si>
    <t>722182008R00</t>
  </si>
  <si>
    <t>Montáž izolačních skruží na potrubí přímé DN 110- a větší</t>
  </si>
  <si>
    <t>d108:7,00</t>
  </si>
  <si>
    <t>d159:0,80</t>
  </si>
  <si>
    <t>28377107</t>
  </si>
  <si>
    <t>Izolace potrubí Mirelon PRO 22x9 mm</t>
  </si>
  <si>
    <t>28377108</t>
  </si>
  <si>
    <t>Izolace potrubí Mirelon PRO 25x9 mm</t>
  </si>
  <si>
    <t>28377110</t>
  </si>
  <si>
    <t>Izolace potrubí Mirelon PRO 32x9 mm</t>
  </si>
  <si>
    <t>20,00+7,00</t>
  </si>
  <si>
    <t>28377114</t>
  </si>
  <si>
    <t>Izolace potrubí Mirelon PRO 42x9 mm</t>
  </si>
  <si>
    <t>28377116</t>
  </si>
  <si>
    <t>Izolace potrubí Mirelon PRO 52x9 mm</t>
  </si>
  <si>
    <t>28377118</t>
  </si>
  <si>
    <t>Izolace potrubí Mirelon PRO 65x9 mm</t>
  </si>
  <si>
    <t>28377303</t>
  </si>
  <si>
    <t>Izolace potrubí TUBOLIT DG 25/30mm</t>
  </si>
  <si>
    <t>28377304</t>
  </si>
  <si>
    <t>Izolace potrubí TUBOLIT DG 35/30mm</t>
  </si>
  <si>
    <t>28377305</t>
  </si>
  <si>
    <t>Izolace potrubí TUBOLIT DG 42/30mm</t>
  </si>
  <si>
    <t>28377309</t>
  </si>
  <si>
    <t>Izolace potrubí TUBOLIT DG 76/30mm</t>
  </si>
  <si>
    <t>28377311</t>
  </si>
  <si>
    <t>Izolace potrubí TUBOLIT DG114/30mm</t>
  </si>
  <si>
    <t>28377319</t>
  </si>
  <si>
    <t>Izolace potrubí TUBOLIT DG159/30mm</t>
  </si>
  <si>
    <t>998713201R00</t>
  </si>
  <si>
    <t xml:space="preserve">Přesun hmot pro izolace tepelné, výšky do 6 m </t>
  </si>
  <si>
    <t>721</t>
  </si>
  <si>
    <t>Vnitřní kanalizace</t>
  </si>
  <si>
    <t>721176103R00</t>
  </si>
  <si>
    <t xml:space="preserve">Potrubí HT připojovací DN 50 x 1,8 mm </t>
  </si>
  <si>
    <t>721176104R00</t>
  </si>
  <si>
    <t xml:space="preserve">Potrubí HT připojovací DN 70 x 1,9 mm </t>
  </si>
  <si>
    <t>721 00-0003V</t>
  </si>
  <si>
    <t>Kondenzační sifon pro kond.kotle,pojistka proti vyschnutí</t>
  </si>
  <si>
    <t>soub</t>
  </si>
  <si>
    <t>W1</t>
  </si>
  <si>
    <t>Ponorné kalové čerpadlo WILO TM 32/7 Q 8m3/hod D+M</t>
  </si>
  <si>
    <t>998721101R00</t>
  </si>
  <si>
    <t xml:space="preserve">Přesun hmot pro vnitřní kanalizaci, výšky do 6 m </t>
  </si>
  <si>
    <t>722</t>
  </si>
  <si>
    <t>Vnitřní vodovod</t>
  </si>
  <si>
    <t>722131932R00</t>
  </si>
  <si>
    <t xml:space="preserve">Oprava-propojení dosavadního potrubí závit. DN 20 </t>
  </si>
  <si>
    <t>722131933R00</t>
  </si>
  <si>
    <t xml:space="preserve">Oprava-propojení dosavadního potrubí závit. DN 25 </t>
  </si>
  <si>
    <t>722131936R00</t>
  </si>
  <si>
    <t xml:space="preserve">Oprava-propojení dosavadního potrubí závit. DN 50 </t>
  </si>
  <si>
    <t>722131937R00</t>
  </si>
  <si>
    <t xml:space="preserve">Oprava-propojení dosavadního potrubí závit. DN 65 </t>
  </si>
  <si>
    <t>722172331R00</t>
  </si>
  <si>
    <t xml:space="preserve">Potrubí z PPR Instaplast, teplá, D 20/3,4 mm </t>
  </si>
  <si>
    <t>722172332R00</t>
  </si>
  <si>
    <t xml:space="preserve">Potrubí z PPR Instaplast, teplá, D 25/4,2 mm </t>
  </si>
  <si>
    <t>722172333R00</t>
  </si>
  <si>
    <t xml:space="preserve">Potrubí z PPR Instaplast, teplá, D 32/5,4 mm </t>
  </si>
  <si>
    <t>722172334R00</t>
  </si>
  <si>
    <t xml:space="preserve">Potrubí z PPR Instaplast, teplá, D 40/6,7 mm </t>
  </si>
  <si>
    <t>722172335R00</t>
  </si>
  <si>
    <t xml:space="preserve">Potrubí z PPR Instaplast, teplá, D 50/8,3 mm </t>
  </si>
  <si>
    <t>722172336R00</t>
  </si>
  <si>
    <t xml:space="preserve">Potrubí z PPR Instaplast, teplá, D 63/10,5 mm </t>
  </si>
  <si>
    <t>722220231U00</t>
  </si>
  <si>
    <t xml:space="preserve">Přechodka plast PPR PN20 D 20XG1/2 </t>
  </si>
  <si>
    <t>722220232U00</t>
  </si>
  <si>
    <t xml:space="preserve">Přechodka plast PPR PN20 D 25XG3/4 </t>
  </si>
  <si>
    <t>722220233U00</t>
  </si>
  <si>
    <t xml:space="preserve">Přechodka plast PPR PN20 D 32XG1 </t>
  </si>
  <si>
    <t>722220234U00</t>
  </si>
  <si>
    <t xml:space="preserve">Přechodka plast PPR PN20 D 40XG5/4 </t>
  </si>
  <si>
    <t>722220235U00</t>
  </si>
  <si>
    <t xml:space="preserve">Přechodka plast PPR PN20 D 50XG6/4 </t>
  </si>
  <si>
    <t>722220236U00</t>
  </si>
  <si>
    <t xml:space="preserve">Přechodka plast PPR PN20 D 63XG2 </t>
  </si>
  <si>
    <t>722224112R00</t>
  </si>
  <si>
    <t xml:space="preserve">Kohouty plnicí a vypouštěcí DN 20 </t>
  </si>
  <si>
    <t>722224115U00</t>
  </si>
  <si>
    <t xml:space="preserve">Kohout plnicí/vypouštěcí G 1/2 PN10 </t>
  </si>
  <si>
    <t>722231075U00</t>
  </si>
  <si>
    <t xml:space="preserve">Ventil zpět G11/4 PN10-110°C 2 záv </t>
  </si>
  <si>
    <t>722231076U00</t>
  </si>
  <si>
    <t xml:space="preserve">Ventil zpět G1 1/2 PN10-110°C 2 záv </t>
  </si>
  <si>
    <t>722231077U00</t>
  </si>
  <si>
    <t xml:space="preserve">Ventil zpětný G2 PN10-110°C 2 záv </t>
  </si>
  <si>
    <t>722232113U00</t>
  </si>
  <si>
    <t xml:space="preserve">Kulový kohout R254DL 1/2  záv+páčka </t>
  </si>
  <si>
    <t>722232114U00</t>
  </si>
  <si>
    <t xml:space="preserve">Kulový kohout R254DL 3/4  záv+páčka </t>
  </si>
  <si>
    <t>722232115U00</t>
  </si>
  <si>
    <t xml:space="preserve">Kulový kohout R254DL 1  závit+páčka </t>
  </si>
  <si>
    <t>722232116U00</t>
  </si>
  <si>
    <t xml:space="preserve">Kulový kohout R254DL 11/4 záv+páčka </t>
  </si>
  <si>
    <t>722232117U00</t>
  </si>
  <si>
    <t xml:space="preserve">Kulový kohout R254DL 11/2 záv+páčka </t>
  </si>
  <si>
    <t>722232118U00</t>
  </si>
  <si>
    <t xml:space="preserve">Kulový kohout R254DL 2  záv+páčka </t>
  </si>
  <si>
    <t>722234266U00</t>
  </si>
  <si>
    <t xml:space="preserve">Filtr mosaz G5/4 PN16-120°C 2xzá </t>
  </si>
  <si>
    <t>722239102R00</t>
  </si>
  <si>
    <t xml:space="preserve">Montáž vodovodních armatur 2závity, G 3/4 </t>
  </si>
  <si>
    <t>722239103R00</t>
  </si>
  <si>
    <t xml:space="preserve">Montáž vodovodních armatur 2závity, G 1 </t>
  </si>
  <si>
    <t>722264311R00</t>
  </si>
  <si>
    <t xml:space="preserve">Vodoměr bytový SV DN 15x80 mm, Qn=1,5 </t>
  </si>
  <si>
    <t>722290234R00</t>
  </si>
  <si>
    <t xml:space="preserve">Proplach a dezinfekce vodovod.potrubí DN 80 </t>
  </si>
  <si>
    <t>732219315R00</t>
  </si>
  <si>
    <t xml:space="preserve">Montáž ohříváků vody stojat.PN 0,6-0,6,do 1000 l </t>
  </si>
  <si>
    <t>soubor</t>
  </si>
  <si>
    <t>732429111R00</t>
  </si>
  <si>
    <t xml:space="preserve">Montáž čerpadel oběhových spirálních, DN 25 </t>
  </si>
  <si>
    <t>734251115U00</t>
  </si>
  <si>
    <t xml:space="preserve">Ventil pojistný G 1 otv.při 600kPa </t>
  </si>
  <si>
    <t>734411111R00</t>
  </si>
  <si>
    <t xml:space="preserve">Teploměr přímý s pouzdrem  typ 160 </t>
  </si>
  <si>
    <t>73441111P</t>
  </si>
  <si>
    <t xml:space="preserve">Teploměr příložný 0-120stupňů </t>
  </si>
  <si>
    <t>734421130P</t>
  </si>
  <si>
    <t xml:space="preserve">Tlakoměr deformační 0-600kPa   D 160 </t>
  </si>
  <si>
    <t>722 00-7210V</t>
  </si>
  <si>
    <t xml:space="preserve">Vodoměr domovní SV G1',Qn=2,5 </t>
  </si>
  <si>
    <t>BUV</t>
  </si>
  <si>
    <t xml:space="preserve">Úpravna vody BUV 150 vč.montáže </t>
  </si>
  <si>
    <t>BUV 2</t>
  </si>
  <si>
    <t xml:space="preserve">Tlaková hadice DN 20-1,0m pro napojení BUV </t>
  </si>
  <si>
    <t>M1</t>
  </si>
  <si>
    <t>Časový spínač do zásuvky s nastavením programu pro spínání čerpadla</t>
  </si>
  <si>
    <t>M3</t>
  </si>
  <si>
    <t xml:space="preserve">Hadice Dn 25 vč.koncovek </t>
  </si>
  <si>
    <t>M4</t>
  </si>
  <si>
    <t>Hadice pro napojení PV od kotlů a kondenzátu, dvojité objímky</t>
  </si>
  <si>
    <t>M6</t>
  </si>
  <si>
    <t xml:space="preserve">Ohřívač vody Dražice OKC 1000 NTR PN10 </t>
  </si>
  <si>
    <t>M7</t>
  </si>
  <si>
    <t xml:space="preserve">Upevňovací materiál mimo započtený v cenách </t>
  </si>
  <si>
    <t>kg</t>
  </si>
  <si>
    <t>U50:2,60*5,59</t>
  </si>
  <si>
    <t>NB</t>
  </si>
  <si>
    <t xml:space="preserve">Neutralizace kondenzátů z kotlů NB 210 </t>
  </si>
  <si>
    <t>426109431</t>
  </si>
  <si>
    <t>Čerpadlo  Wilo  Star Z 25/6</t>
  </si>
  <si>
    <t>551-11</t>
  </si>
  <si>
    <t>Zpětný ventil do ležatého potrubi 1" s nástavcem na hadici</t>
  </si>
  <si>
    <t>ZTI:1</t>
  </si>
  <si>
    <t>odpad od PV:1</t>
  </si>
  <si>
    <t>551-13</t>
  </si>
  <si>
    <t>Zpětný ventil do svislého potrubí3/4" s nástavcem na hadici</t>
  </si>
  <si>
    <t>551135</t>
  </si>
  <si>
    <t>Ventil s regulační kuželkou 1"</t>
  </si>
  <si>
    <t>998722201R00</t>
  </si>
  <si>
    <t xml:space="preserve">Přesun hmot pro vnitřní vodovod, výšky do 6 m </t>
  </si>
  <si>
    <t>723</t>
  </si>
  <si>
    <t>Vnitřní plynovod</t>
  </si>
  <si>
    <t>723120202R00</t>
  </si>
  <si>
    <t xml:space="preserve">Potrubí ocelové závitové černé svařované DN 15 </t>
  </si>
  <si>
    <t>723120206R00</t>
  </si>
  <si>
    <t xml:space="preserve">Potrubí ocelové závitové černé svařované DN 40 </t>
  </si>
  <si>
    <t>723150313R00</t>
  </si>
  <si>
    <t xml:space="preserve">Potrubí ocelové hladké černé svařované D 76/3,2 </t>
  </si>
  <si>
    <t>723150371R00</t>
  </si>
  <si>
    <t xml:space="preserve">Potrubí ocel. černé svařované - chráničky D 108/4 </t>
  </si>
  <si>
    <t>723160207R00</t>
  </si>
  <si>
    <t xml:space="preserve">Přípojka k plynoměru, závitová bez ochozu G 2 </t>
  </si>
  <si>
    <t>723160337R00</t>
  </si>
  <si>
    <t xml:space="preserve">Rozpěrka přípojky plynoměru G 2 </t>
  </si>
  <si>
    <t>723190203R00</t>
  </si>
  <si>
    <t xml:space="preserve">Přípojka plynovodu, trubky závitové černé DN 20 </t>
  </si>
  <si>
    <t>723190901R00</t>
  </si>
  <si>
    <t xml:space="preserve">Uzavření nebo otevření plynového potrubí </t>
  </si>
  <si>
    <t>723190907R00</t>
  </si>
  <si>
    <t xml:space="preserve">Odvzdušnění a napuštění plynového potrubí </t>
  </si>
  <si>
    <t>723190909R00</t>
  </si>
  <si>
    <t xml:space="preserve">Zkouška tlaková  plynového potrubí </t>
  </si>
  <si>
    <t>723213278U00</t>
  </si>
  <si>
    <t xml:space="preserve">Kulový kohout V R254DL 2" </t>
  </si>
  <si>
    <t>723230153U00</t>
  </si>
  <si>
    <t xml:space="preserve">Hadice flex PN1 dl-50cm uzávěr plyn </t>
  </si>
  <si>
    <t>723231111U00</t>
  </si>
  <si>
    <t xml:space="preserve">Kohout průchozí K 800 G 3/8 </t>
  </si>
  <si>
    <t>723239101RT2</t>
  </si>
  <si>
    <t>Montáž plynovodních armatur, 2 závity, G 1/2 včetně kulového kohoutu</t>
  </si>
  <si>
    <t>723239102RT2</t>
  </si>
  <si>
    <t>Montáž plynovodních armatur, 2 závity, G 3/4 včetně kulového kohoutu</t>
  </si>
  <si>
    <t>723261915R00</t>
  </si>
  <si>
    <t xml:space="preserve">Oprava - montáž plynoměru PS-30 </t>
  </si>
  <si>
    <t>734209118P</t>
  </si>
  <si>
    <t>Montáž armatur závitových,se 2závity, G 2 vč.bezpečnostního uzávěru BAP DN50</t>
  </si>
  <si>
    <t>734421130P1</t>
  </si>
  <si>
    <t>Tlakoměr deformační 0-600kPa, D 160 smyčka,kohout</t>
  </si>
  <si>
    <t>734421130P2</t>
  </si>
  <si>
    <t>Tlakoměr deformační 0-4 kPa D 160 smzčka,kohout</t>
  </si>
  <si>
    <t>72301</t>
  </si>
  <si>
    <t xml:space="preserve">Nástavec na hadici 3/8" </t>
  </si>
  <si>
    <t>72302</t>
  </si>
  <si>
    <t xml:space="preserve">Stavitelná podložka pod plynoměr </t>
  </si>
  <si>
    <t>72303</t>
  </si>
  <si>
    <t>Skříň poro plynoměr a HUP uzaviratelná 80x100x40 vč. osazení</t>
  </si>
  <si>
    <t>72305</t>
  </si>
  <si>
    <t xml:space="preserve">Provozní řád kotelny </t>
  </si>
  <si>
    <t>72306</t>
  </si>
  <si>
    <t xml:space="preserve">Hasicí přístroj sněhový S6 </t>
  </si>
  <si>
    <t>72307</t>
  </si>
  <si>
    <t xml:space="preserve">Detektor úniku plynu nebo pěnotvorný prostředek </t>
  </si>
  <si>
    <t>72308</t>
  </si>
  <si>
    <t xml:space="preserve">Lékárnička první pomoci </t>
  </si>
  <si>
    <t>72309</t>
  </si>
  <si>
    <t xml:space="preserve">Bateriová svítilna </t>
  </si>
  <si>
    <t>72310</t>
  </si>
  <si>
    <t xml:space="preserve">Detektor CO </t>
  </si>
  <si>
    <t>72311</t>
  </si>
  <si>
    <t xml:space="preserve">Orientační a zákazové tabulky </t>
  </si>
  <si>
    <t>31610807</t>
  </si>
  <si>
    <t>Ohyb 90° R 4DN 57 x 2,9  DN 50 mm</t>
  </si>
  <si>
    <t>31630517</t>
  </si>
  <si>
    <t>Oblouk K3 90° 11353.1 d 57 x 2,9 mm</t>
  </si>
  <si>
    <t>3194130911</t>
  </si>
  <si>
    <t>Hlubokoklenuté dno d 76,1</t>
  </si>
  <si>
    <t>38822277</t>
  </si>
  <si>
    <t>Plynoměr membránový komunální  G25 majetek investora</t>
  </si>
  <si>
    <t>998723201R00</t>
  </si>
  <si>
    <t xml:space="preserve">Přesun hmot pro vnitřní plynovod, výšky do 6 m </t>
  </si>
  <si>
    <t>900      RT2</t>
  </si>
  <si>
    <t>Hzs - napojení stávjícího PSP na nový plynovod uzemnění odvětrávaciho potrubí a demontáže</t>
  </si>
  <si>
    <t>hod</t>
  </si>
  <si>
    <t>900    RT</t>
  </si>
  <si>
    <t xml:space="preserve">Hzs - Odvětrání a uvedení do provozu </t>
  </si>
  <si>
    <t>905      R01</t>
  </si>
  <si>
    <t xml:space="preserve">Hzs výchozí revize plynu </t>
  </si>
  <si>
    <t>731</t>
  </si>
  <si>
    <t>Kotelny</t>
  </si>
  <si>
    <t>731249312R00</t>
  </si>
  <si>
    <t xml:space="preserve">Montáž závěsných kotlů turbo bez TUV, odkouření </t>
  </si>
  <si>
    <t>731341130R00</t>
  </si>
  <si>
    <t xml:space="preserve">Hadice napouštěcí pryžové D 16/23 </t>
  </si>
  <si>
    <t>P1</t>
  </si>
  <si>
    <t xml:space="preserve">Montáž odkouření  4kotlú vč lešení </t>
  </si>
  <si>
    <t>B1</t>
  </si>
  <si>
    <t xml:space="preserve">Kotel závěsný kondenzační Baxi Luna Duo tec MP1.70 </t>
  </si>
  <si>
    <t>B2</t>
  </si>
  <si>
    <t>Kompl.regulace Siemens pro reg.kaskády 4kotlů, 2větví,nabíjení zás.TUV+teplotní čidla</t>
  </si>
  <si>
    <t xml:space="preserve">Přechod odkouření z kotle na DN 80/125 </t>
  </si>
  <si>
    <t xml:space="preserve">Koaxiálníodtah spalin DN 80/125 </t>
  </si>
  <si>
    <t>4*5,00</t>
  </si>
  <si>
    <t>M5</t>
  </si>
  <si>
    <t xml:space="preserve">Koaxiální odtah DN 80/125-koleno </t>
  </si>
  <si>
    <t xml:space="preserve">Vyústění s přisáváním </t>
  </si>
  <si>
    <t>998731201R00</t>
  </si>
  <si>
    <t xml:space="preserve">Přesun hmot pro kotelny, výšky do 6 m </t>
  </si>
  <si>
    <t>732</t>
  </si>
  <si>
    <t>Strojovny</t>
  </si>
  <si>
    <t>73211081P</t>
  </si>
  <si>
    <t>Demontáž těles rozdělovačů a sběračů,do DN 100 mm včetně armatur</t>
  </si>
  <si>
    <t>teplovodní DN 65:1</t>
  </si>
  <si>
    <t>parní DN 80:1</t>
  </si>
  <si>
    <t>73211113P</t>
  </si>
  <si>
    <t>Tělesa rozdělovačů a sběračů DN 125 dl 1,7m topný</t>
  </si>
  <si>
    <t>-trubka hladká 108x4mm   1700mm</t>
  </si>
  <si>
    <t>-hlubokoklenuté dno 108x4mm   2ks</t>
  </si>
  <si>
    <t>-návarek 6/4" 5ks</t>
  </si>
  <si>
    <t>-nátrubek přivařovací 1/2" pro VK</t>
  </si>
  <si>
    <t>73211113P1</t>
  </si>
  <si>
    <t>Tělesa rozdělovačů a sběračů DN 125 dl 1,7m kotlový</t>
  </si>
  <si>
    <t>- návarek 1"  4ks</t>
  </si>
  <si>
    <t>732111312R00</t>
  </si>
  <si>
    <t xml:space="preserve">Trubková hrdla rozděl. a sběr. bez přírub, DN 20 </t>
  </si>
  <si>
    <t>3/8":8</t>
  </si>
  <si>
    <t>1/2":5</t>
  </si>
  <si>
    <t>732111314R00</t>
  </si>
  <si>
    <t xml:space="preserve">Trubková hrdla rozděl. a sběr. bez přírub, DN 25 </t>
  </si>
  <si>
    <t>1":8+8</t>
  </si>
  <si>
    <t>732111322R00</t>
  </si>
  <si>
    <t xml:space="preserve">Trubková hrdla rozděl. a sběr. bez přírub, DN 65 </t>
  </si>
  <si>
    <t>6/4":10</t>
  </si>
  <si>
    <t>732211815P</t>
  </si>
  <si>
    <t>Demontáž ohříváků zásobníkových ležatých do 1600 l 2x výměník,2x boiler vč.armatur a izplace</t>
  </si>
  <si>
    <t>732213814R00</t>
  </si>
  <si>
    <t xml:space="preserve">Rozřezání demontovaných ohříváků do 1600 l </t>
  </si>
  <si>
    <t>732214815R00</t>
  </si>
  <si>
    <t xml:space="preserve">Vypuštění vody z ohříváků o obsahu do 1600 l </t>
  </si>
  <si>
    <t>732291915R00</t>
  </si>
  <si>
    <t xml:space="preserve">Napuštění výměníků a ohříváků vodou do 1000 l </t>
  </si>
  <si>
    <t>732292810R00</t>
  </si>
  <si>
    <t xml:space="preserve">Rozřezání podpěrných konstrukcí ohříváků TUV </t>
  </si>
  <si>
    <t>732320815R00</t>
  </si>
  <si>
    <t xml:space="preserve">Odpojení nádrží od rozvodů potrubí, do 1000 l </t>
  </si>
  <si>
    <t>732339109P</t>
  </si>
  <si>
    <t xml:space="preserve">Montáž nádoby expanzní tlakové 800 l </t>
  </si>
  <si>
    <t>732393815R00</t>
  </si>
  <si>
    <t xml:space="preserve">Rozřezání demontovaných nádrží, do 1000 l </t>
  </si>
  <si>
    <t>732420812R00</t>
  </si>
  <si>
    <t xml:space="preserve">Demontáž čerpadel oběhových spirálních DN 40 </t>
  </si>
  <si>
    <t>732420815P</t>
  </si>
  <si>
    <t xml:space="preserve">Demontáž čerpadel kondenzátu </t>
  </si>
  <si>
    <t>732420815R00</t>
  </si>
  <si>
    <t xml:space="preserve">Demontáž čerpadel oběhových spirálních DN 80 </t>
  </si>
  <si>
    <t>732429112R00</t>
  </si>
  <si>
    <t xml:space="preserve">Montáž čerpadel oběhových spirálních, DN 40 </t>
  </si>
  <si>
    <t>732429115R00</t>
  </si>
  <si>
    <t>Montáž čerpadel oběhových spirálních, DN 80 3ks zdemontované 2ks nové</t>
  </si>
  <si>
    <t>73201</t>
  </si>
  <si>
    <t>Odstavení parního rozvodu z provozu a dočasné uvedení do provozu pro ohřev TUV</t>
  </si>
  <si>
    <t>v kanále teplovodu z prádelny přerušit a zaslepit</t>
  </si>
  <si>
    <t>teplovod 76x3 kanál odkrýt a zakrýt</t>
  </si>
  <si>
    <t>73202</t>
  </si>
  <si>
    <t xml:space="preserve">Vypuštění teplovodního systému </t>
  </si>
  <si>
    <t>73203</t>
  </si>
  <si>
    <t xml:space="preserve">Napuštění a odvzdušnění teplovodního systému </t>
  </si>
  <si>
    <t>73204</t>
  </si>
  <si>
    <t xml:space="preserve">Zkouška těsnosti a topná zkouška </t>
  </si>
  <si>
    <t>M10</t>
  </si>
  <si>
    <t>Demontáž směčovačů Mix AP 32 vč.el.pohonu a regulátoru Komextherm pro další použití</t>
  </si>
  <si>
    <t>Expanzní nádoba s membránou REFLEX 800 l plnící přetlak 80kPa</t>
  </si>
  <si>
    <t>M8</t>
  </si>
  <si>
    <t>Hydraulický vyrovnávač tlaku HVDT II-vč montáže pro průtok 8m3/hod při montáží zkrátit nožky</t>
  </si>
  <si>
    <t>M9</t>
  </si>
  <si>
    <t>Provizorní propoj páry od RV na jeden stávající ohřívač TUV po dobu rekonstrukce</t>
  </si>
  <si>
    <t>cca 3m trubky 6/4"</t>
  </si>
  <si>
    <t>42610940</t>
  </si>
  <si>
    <t>Čerpadlo Star Wilo  RS 30/6, 230 V</t>
  </si>
  <si>
    <t>42610951P</t>
  </si>
  <si>
    <t>Čerpadlo Wilo TOP-E 30/1-7</t>
  </si>
  <si>
    <t>998732101R00</t>
  </si>
  <si>
    <t xml:space="preserve">Přesun hmot pro strojovny, výšky do 6 m </t>
  </si>
  <si>
    <t>733</t>
  </si>
  <si>
    <t>Rozvod potrubí</t>
  </si>
  <si>
    <t>733110810P</t>
  </si>
  <si>
    <t>Demontáž potrubí ocelového závitového do DN 50-125 vč.armatur a izolace</t>
  </si>
  <si>
    <t>733111214R00</t>
  </si>
  <si>
    <t xml:space="preserve">Potrubí závit. zesílené nízkot. v kotelnách DN 20 </t>
  </si>
  <si>
    <t>733111215R00</t>
  </si>
  <si>
    <t xml:space="preserve">Potrubí závit. zesílené nízkot. v kotelnách DN 25 </t>
  </si>
  <si>
    <t>733111216R00</t>
  </si>
  <si>
    <t xml:space="preserve">Potrubí závit. zesílené nízkot. v kotelnách DN 32 </t>
  </si>
  <si>
    <t>733111217R00</t>
  </si>
  <si>
    <t xml:space="preserve">Potrubí závit. zesílené nízkot. v kotelnách DN 40 </t>
  </si>
  <si>
    <t>733123916R00</t>
  </si>
  <si>
    <t>Svařovaný spoj potrubí ocelového hladkéh D 44,5 mm propojení stávajícího rozvodu</t>
  </si>
  <si>
    <t>P2</t>
  </si>
  <si>
    <t xml:space="preserve">Upevňovací materiál </t>
  </si>
  <si>
    <t>pod stropem 3x společný závěs kotvený do stropu</t>
  </si>
  <si>
    <t>u zdi dvojité objímky kotvené do zdi dle potřeby</t>
  </si>
  <si>
    <t>3xL50/3 3,5m</t>
  </si>
  <si>
    <t>3x kulatina 10mm + třmeny</t>
  </si>
  <si>
    <t>31630511</t>
  </si>
  <si>
    <t>Oblouk K3 90° 11353.1 d 38 x 2,6 mm</t>
  </si>
  <si>
    <t>31630525</t>
  </si>
  <si>
    <t>Oblouk K3 90° 11353.1 d 76,1 x 2,9 mm</t>
  </si>
  <si>
    <t>998733201R00</t>
  </si>
  <si>
    <t xml:space="preserve">Přesun hmot pro rozvody potrubí, výšky do 6 m </t>
  </si>
  <si>
    <t>734</t>
  </si>
  <si>
    <t>Armatury</t>
  </si>
  <si>
    <t>734109115R00</t>
  </si>
  <si>
    <t xml:space="preserve">Montáž přírub. armatur, 2 příruby, PN 0,6, DN 65 </t>
  </si>
  <si>
    <t>734173216R00</t>
  </si>
  <si>
    <t xml:space="preserve">Přírubové spoje PN 0,6/I MPa, DN 65 </t>
  </si>
  <si>
    <t>734209102RT2</t>
  </si>
  <si>
    <t>Montáž armatur závitových,s 1závitem, G 3/8 včetně ventilu odvzdušňovacího automatického</t>
  </si>
  <si>
    <t>734209103RT3</t>
  </si>
  <si>
    <t>Montáž armatur závitových,s 1závitem, G 1/2 včetně kul.kohoutu vypouštěcího</t>
  </si>
  <si>
    <t>734209114RT2</t>
  </si>
  <si>
    <t>Montáž armatur závitových,se 2závity, G 3/4 včetně kulového kohoutu</t>
  </si>
  <si>
    <t>734209114RT4</t>
  </si>
  <si>
    <t>Montáž armatur závitových,se 2závity, G 3/4 včetně klapky zpětné</t>
  </si>
  <si>
    <t>734209115RT2</t>
  </si>
  <si>
    <t>Montáž armatur závitových,se 2závity, G 1 včetně kulového kohoutu</t>
  </si>
  <si>
    <t>734209116RT3</t>
  </si>
  <si>
    <t>Montáž armatur závitových,se 2závity, G 5/4 včetně filtru</t>
  </si>
  <si>
    <t>734209116RT4</t>
  </si>
  <si>
    <t>Montáž armatur závitových,se 2závity, G 5/4 včetně klapky zpětné</t>
  </si>
  <si>
    <t>734209117RT2</t>
  </si>
  <si>
    <t>Montáž armatur závitových,se 2závity, G 6/4 včetně kulového kohoutu</t>
  </si>
  <si>
    <t>734209117RT3</t>
  </si>
  <si>
    <t>Montáž armatur závitových,se 2závity, G 6/4 včetně filtru</t>
  </si>
  <si>
    <t>734209117RT4</t>
  </si>
  <si>
    <t>Montáž armatur závitových,se 2závity, G 6/4 včetně klapky zpětné</t>
  </si>
  <si>
    <t>734251115P</t>
  </si>
  <si>
    <t xml:space="preserve">Ventil pojistný G 1 otv.při 400kPa </t>
  </si>
  <si>
    <t>734261215R00</t>
  </si>
  <si>
    <t xml:space="preserve">Šroubení  V 4300 přímé, G 1 </t>
  </si>
  <si>
    <t>734261237U00</t>
  </si>
  <si>
    <t xml:space="preserve">Šroubení přímé PN16 -120°C G 6/4 </t>
  </si>
  <si>
    <t>734295113M</t>
  </si>
  <si>
    <t>Směšovací armatury trojcestné Mix AP, DN 32 montáž stávajících</t>
  </si>
  <si>
    <t>734295113P</t>
  </si>
  <si>
    <t>Směšovací armatury trojcestné Mix AP, DN 32 s pohonem</t>
  </si>
  <si>
    <t>734411111P</t>
  </si>
  <si>
    <t xml:space="preserve">Teploměr do potrubí 0-120stupňů C příložný na 6/4" </t>
  </si>
  <si>
    <t>734424102U00</t>
  </si>
  <si>
    <t xml:space="preserve">Kondenz smyč PN 250 -300°C  stočená+kohout </t>
  </si>
  <si>
    <t>31941533</t>
  </si>
  <si>
    <t>Nátrubek jednoznačný č. 270 DN 3/8" černý</t>
  </si>
  <si>
    <t>31941534</t>
  </si>
  <si>
    <t>Nátrubek jednoznačný č. 270 DN 1/2" černý</t>
  </si>
  <si>
    <t>31941536</t>
  </si>
  <si>
    <t>Nátrubek jednoznačný č. 270 DN 1" černý</t>
  </si>
  <si>
    <t>998734201R00</t>
  </si>
  <si>
    <t xml:space="preserve">Přesun hmot pro armatury, výšky do 6 m </t>
  </si>
  <si>
    <t>767</t>
  </si>
  <si>
    <t>Konstrukce zámečnické</t>
  </si>
  <si>
    <t>76701</t>
  </si>
  <si>
    <t>Pororošt pro zakrytí angl.dvorku s rámem z L32/3 vel.1,30*0,50m</t>
  </si>
  <si>
    <t>76702</t>
  </si>
  <si>
    <t xml:space="preserve">Samozavírač a jeho instalace </t>
  </si>
  <si>
    <t>783</t>
  </si>
  <si>
    <t>Nátěry</t>
  </si>
  <si>
    <t>783424340R00</t>
  </si>
  <si>
    <t xml:space="preserve">Nátěr syntet. potrubí do DN 50 mm  Z+2x +1x email </t>
  </si>
  <si>
    <t>ÚT:97,00</t>
  </si>
  <si>
    <t>plyn:22,00</t>
  </si>
  <si>
    <t>783425350R00</t>
  </si>
  <si>
    <t xml:space="preserve">Nátěr syntet. potrubí do DN 100 mm Z +2x +1x email </t>
  </si>
  <si>
    <t>ÚT:3,00</t>
  </si>
  <si>
    <t>plyn:3,00</t>
  </si>
  <si>
    <t>783426360R00</t>
  </si>
  <si>
    <t xml:space="preserve">Nátěr syntet. potrubí do DN 150 mm Z +2x +1x email </t>
  </si>
  <si>
    <t>rozdělovače:10,00</t>
  </si>
  <si>
    <t>784</t>
  </si>
  <si>
    <t>Malby</t>
  </si>
  <si>
    <t>784191101R00</t>
  </si>
  <si>
    <t>m2</t>
  </si>
  <si>
    <t>2*(7,80*4,50)*2,60+7,80*4,50</t>
  </si>
  <si>
    <t>784195212R00</t>
  </si>
  <si>
    <t>784403801R00</t>
  </si>
  <si>
    <t xml:space="preserve">Odstranění maleb omytím v místnosti H do 3,8 m </t>
  </si>
  <si>
    <t>M21</t>
  </si>
  <si>
    <t>Elektromontáže</t>
  </si>
  <si>
    <t>210</t>
  </si>
  <si>
    <t xml:space="preserve">Elektroinstalace dle samostatného projektu </t>
  </si>
  <si>
    <t>Specifikace prací viz technická zpráva.</t>
  </si>
  <si>
    <t>Započítat i cenu projektové dokumentace</t>
  </si>
  <si>
    <t>M22</t>
  </si>
  <si>
    <t>Montáž sdělovací a zabezp. techniky</t>
  </si>
  <si>
    <t>220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</si>
  <si>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</si>
  <si>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</si>
  <si>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</si>
  <si>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</si>
  <si>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</si>
  <si>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</si>
  <si>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</si>
  <si>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</si>
  <si>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979999997R00</t>
  </si>
  <si>
    <t>Ztížené výrobní podmínky</t>
  </si>
  <si>
    <t>Zařízení staveniště</t>
  </si>
  <si>
    <t>Provoz investora</t>
  </si>
  <si>
    <t>Kompletační činnost (IČD)</t>
  </si>
  <si>
    <t xml:space="preserve">Zapojení ekvitermní regulace kotlů a regulace ohřevu TUV  </t>
  </si>
  <si>
    <t>Rozšíření regulace v kotlech pro dálk.ovládání a monitoring provozu</t>
  </si>
  <si>
    <t>1.00</t>
  </si>
  <si>
    <t xml:space="preserve">Poplatek za skládku čistá suť - </t>
  </si>
  <si>
    <t xml:space="preserve">Penetrace podkladu univerzální 1x </t>
  </si>
  <si>
    <t xml:space="preserve">Malba tekutá , bílá, 2 x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</si>
</sst>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dotted"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8" fillId="21" borderId="5" applyNumberFormat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20" borderId="11" xfId="0" applyFont="1" applyFill="1" applyBorder="1" applyAlignment="1">
      <alignment horizontal="left"/>
    </xf>
    <xf numFmtId="0" fontId="5" fillId="20" borderId="12" xfId="0" applyFont="1" applyFill="1" applyBorder="1" applyAlignment="1">
      <alignment horizontal="centerContinuous"/>
    </xf>
    <xf numFmtId="0" fontId="6" fillId="20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20" borderId="16" xfId="0" applyNumberFormat="1" applyFont="1" applyFill="1" applyBorder="1" applyAlignment="1">
      <alignment/>
    </xf>
    <xf numFmtId="49" fontId="3" fillId="20" borderId="17" xfId="0" applyNumberFormat="1" applyFont="1" applyFill="1" applyBorder="1" applyAlignment="1">
      <alignment/>
    </xf>
    <xf numFmtId="0" fontId="4" fillId="20" borderId="18" xfId="0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20" borderId="21" xfId="0" applyNumberFormat="1" applyFont="1" applyFill="1" applyBorder="1" applyAlignment="1">
      <alignment/>
    </xf>
    <xf numFmtId="49" fontId="3" fillId="20" borderId="22" xfId="0" applyNumberFormat="1" applyFont="1" applyFill="1" applyBorder="1" applyAlignment="1">
      <alignment/>
    </xf>
    <xf numFmtId="0" fontId="4" fillId="20" borderId="0" xfId="0" applyFont="1" applyFill="1" applyBorder="1" applyAlignment="1">
      <alignment/>
    </xf>
    <xf numFmtId="0" fontId="3" fillId="20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20" borderId="29" xfId="0" applyFont="1" applyFill="1" applyBorder="1" applyAlignment="1">
      <alignment horizontal="left"/>
    </xf>
    <xf numFmtId="0" fontId="3" fillId="20" borderId="30" xfId="0" applyFont="1" applyFill="1" applyBorder="1" applyAlignment="1">
      <alignment horizontal="left"/>
    </xf>
    <xf numFmtId="0" fontId="3" fillId="20" borderId="31" xfId="0" applyFont="1" applyFill="1" applyBorder="1" applyAlignment="1">
      <alignment horizontal="centerContinuous"/>
    </xf>
    <xf numFmtId="0" fontId="4" fillId="20" borderId="30" xfId="0" applyFont="1" applyFill="1" applyBorder="1" applyAlignment="1">
      <alignment horizontal="centerContinuous"/>
    </xf>
    <xf numFmtId="0" fontId="3" fillId="20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20" borderId="11" xfId="0" applyFont="1" applyFill="1" applyBorder="1" applyAlignment="1">
      <alignment/>
    </xf>
    <xf numFmtId="0" fontId="4" fillId="20" borderId="13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20" borderId="37" xfId="0" applyFont="1" applyFill="1" applyBorder="1" applyAlignment="1">
      <alignment/>
    </xf>
    <xf numFmtId="0" fontId="7" fillId="20" borderId="38" xfId="0" applyFont="1" applyFill="1" applyBorder="1" applyAlignment="1">
      <alignment/>
    </xf>
    <xf numFmtId="0" fontId="7" fillId="20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55" applyFont="1" applyBorder="1">
      <alignment/>
      <protection/>
    </xf>
    <xf numFmtId="0" fontId="3" fillId="0" borderId="49" xfId="55" applyFont="1" applyBorder="1">
      <alignment/>
      <protection/>
    </xf>
    <xf numFmtId="0" fontId="3" fillId="0" borderId="49" xfId="55" applyFont="1" applyBorder="1" applyAlignment="1">
      <alignment horizontal="right"/>
      <protection/>
    </xf>
    <xf numFmtId="0" fontId="3" fillId="0" borderId="50" xfId="55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55" applyFont="1" applyBorder="1">
      <alignment/>
      <protection/>
    </xf>
    <xf numFmtId="0" fontId="3" fillId="0" borderId="52" xfId="55" applyFont="1" applyBorder="1">
      <alignment/>
      <protection/>
    </xf>
    <xf numFmtId="0" fontId="3" fillId="0" borderId="52" xfId="55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0" borderId="29" xfId="0" applyNumberFormat="1" applyFont="1" applyFill="1" applyBorder="1" applyAlignment="1">
      <alignment horizontal="center"/>
    </xf>
    <xf numFmtId="0" fontId="4" fillId="20" borderId="30" xfId="0" applyFont="1" applyFill="1" applyBorder="1" applyAlignment="1">
      <alignment horizontal="center"/>
    </xf>
    <xf numFmtId="0" fontId="4" fillId="20" borderId="31" xfId="0" applyFont="1" applyFill="1" applyBorder="1" applyAlignment="1">
      <alignment horizontal="center"/>
    </xf>
    <xf numFmtId="0" fontId="4" fillId="20" borderId="53" xfId="0" applyFont="1" applyFill="1" applyBorder="1" applyAlignment="1">
      <alignment horizontal="center"/>
    </xf>
    <xf numFmtId="0" fontId="4" fillId="20" borderId="54" xfId="0" applyFont="1" applyFill="1" applyBorder="1" applyAlignment="1">
      <alignment horizontal="center"/>
    </xf>
    <xf numFmtId="0" fontId="4" fillId="20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20" borderId="29" xfId="0" applyFont="1" applyFill="1" applyBorder="1" applyAlignment="1">
      <alignment/>
    </xf>
    <xf numFmtId="0" fontId="4" fillId="20" borderId="30" xfId="0" applyFont="1" applyFill="1" applyBorder="1" applyAlignment="1">
      <alignment/>
    </xf>
    <xf numFmtId="3" fontId="4" fillId="20" borderId="31" xfId="0" applyNumberFormat="1" applyFont="1" applyFill="1" applyBorder="1" applyAlignment="1">
      <alignment/>
    </xf>
    <xf numFmtId="3" fontId="4" fillId="20" borderId="53" xfId="0" applyNumberFormat="1" applyFont="1" applyFill="1" applyBorder="1" applyAlignment="1">
      <alignment/>
    </xf>
    <xf numFmtId="3" fontId="4" fillId="20" borderId="54" xfId="0" applyNumberFormat="1" applyFont="1" applyFill="1" applyBorder="1" applyAlignment="1">
      <alignment/>
    </xf>
    <xf numFmtId="3" fontId="4" fillId="20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20" borderId="41" xfId="0" applyFont="1" applyFill="1" applyBorder="1" applyAlignment="1">
      <alignment/>
    </xf>
    <xf numFmtId="0" fontId="4" fillId="20" borderId="56" xfId="0" applyFont="1" applyFill="1" applyBorder="1" applyAlignment="1">
      <alignment horizontal="right"/>
    </xf>
    <xf numFmtId="0" fontId="4" fillId="20" borderId="13" xfId="0" applyFont="1" applyFill="1" applyBorder="1" applyAlignment="1">
      <alignment horizontal="right"/>
    </xf>
    <xf numFmtId="0" fontId="4" fillId="20" borderId="12" xfId="0" applyFont="1" applyFill="1" applyBorder="1" applyAlignment="1">
      <alignment horizontal="center"/>
    </xf>
    <xf numFmtId="4" fontId="6" fillId="20" borderId="13" xfId="0" applyNumberFormat="1" applyFont="1" applyFill="1" applyBorder="1" applyAlignment="1">
      <alignment horizontal="right"/>
    </xf>
    <xf numFmtId="4" fontId="6" fillId="20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20" borderId="37" xfId="0" applyFont="1" applyFill="1" applyBorder="1" applyAlignment="1">
      <alignment/>
    </xf>
    <xf numFmtId="0" fontId="4" fillId="20" borderId="38" xfId="0" applyFont="1" applyFill="1" applyBorder="1" applyAlignment="1">
      <alignment/>
    </xf>
    <xf numFmtId="0" fontId="3" fillId="20" borderId="38" xfId="0" applyFont="1" applyFill="1" applyBorder="1" applyAlignment="1">
      <alignment/>
    </xf>
    <xf numFmtId="4" fontId="3" fillId="20" borderId="57" xfId="0" applyNumberFormat="1" applyFont="1" applyFill="1" applyBorder="1" applyAlignment="1">
      <alignment/>
    </xf>
    <xf numFmtId="4" fontId="3" fillId="20" borderId="37" xfId="0" applyNumberFormat="1" applyFont="1" applyFill="1" applyBorder="1" applyAlignment="1">
      <alignment/>
    </xf>
    <xf numFmtId="4" fontId="3" fillId="20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horizontal="centerContinuous"/>
      <protection/>
    </xf>
    <xf numFmtId="0" fontId="14" fillId="0" borderId="0" xfId="55" applyFont="1" applyAlignment="1">
      <alignment horizontal="centerContinuous"/>
      <protection/>
    </xf>
    <xf numFmtId="0" fontId="14" fillId="0" borderId="0" xfId="55" applyFont="1" applyAlignment="1">
      <alignment horizontal="right"/>
      <protection/>
    </xf>
    <xf numFmtId="0" fontId="5" fillId="0" borderId="50" xfId="55" applyFont="1" applyBorder="1" applyAlignment="1">
      <alignment horizontal="right"/>
      <protection/>
    </xf>
    <xf numFmtId="0" fontId="3" fillId="0" borderId="49" xfId="55" applyFont="1" applyBorder="1" applyAlignment="1">
      <alignment horizontal="left"/>
      <protection/>
    </xf>
    <xf numFmtId="0" fontId="3" fillId="0" borderId="51" xfId="55" applyFont="1" applyBorder="1">
      <alignment/>
      <protection/>
    </xf>
    <xf numFmtId="0" fontId="5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 applyAlignment="1">
      <alignment/>
      <protection/>
    </xf>
    <xf numFmtId="49" fontId="5" fillId="20" borderId="19" xfId="55" applyNumberFormat="1" applyFont="1" applyFill="1" applyBorder="1">
      <alignment/>
      <protection/>
    </xf>
    <xf numFmtId="0" fontId="5" fillId="20" borderId="17" xfId="55" applyFont="1" applyFill="1" applyBorder="1" applyAlignment="1">
      <alignment horizontal="center"/>
      <protection/>
    </xf>
    <xf numFmtId="0" fontId="5" fillId="20" borderId="17" xfId="55" applyNumberFormat="1" applyFont="1" applyFill="1" applyBorder="1" applyAlignment="1">
      <alignment horizontal="center"/>
      <protection/>
    </xf>
    <xf numFmtId="0" fontId="5" fillId="20" borderId="19" xfId="55" applyFont="1" applyFill="1" applyBorder="1" applyAlignment="1">
      <alignment horizontal="center"/>
      <protection/>
    </xf>
    <xf numFmtId="0" fontId="4" fillId="0" borderId="58" xfId="55" applyFont="1" applyBorder="1" applyAlignment="1">
      <alignment horizontal="center"/>
      <protection/>
    </xf>
    <xf numFmtId="49" fontId="4" fillId="0" borderId="58" xfId="55" applyNumberFormat="1" applyFont="1" applyBorder="1" applyAlignment="1">
      <alignment horizontal="left"/>
      <protection/>
    </xf>
    <xf numFmtId="0" fontId="4" fillId="0" borderId="59" xfId="55" applyFont="1" applyBorder="1">
      <alignment/>
      <protection/>
    </xf>
    <xf numFmtId="0" fontId="3" fillId="0" borderId="18" xfId="55" applyFont="1" applyBorder="1" applyAlignment="1">
      <alignment horizontal="center"/>
      <protection/>
    </xf>
    <xf numFmtId="0" fontId="3" fillId="0" borderId="18" xfId="55" applyNumberFormat="1" applyFont="1" applyBorder="1" applyAlignment="1">
      <alignment horizontal="right"/>
      <protection/>
    </xf>
    <xf numFmtId="0" fontId="3" fillId="0" borderId="17" xfId="55" applyNumberFormat="1" applyFont="1" applyBorder="1">
      <alignment/>
      <protection/>
    </xf>
    <xf numFmtId="0" fontId="0" fillId="0" borderId="0" xfId="55" applyNumberFormat="1">
      <alignment/>
      <protection/>
    </xf>
    <xf numFmtId="0" fontId="15" fillId="0" borderId="0" xfId="55" applyFont="1">
      <alignment/>
      <protection/>
    </xf>
    <xf numFmtId="0" fontId="16" fillId="0" borderId="60" xfId="55" applyFont="1" applyBorder="1" applyAlignment="1">
      <alignment horizontal="center" vertical="top"/>
      <protection/>
    </xf>
    <xf numFmtId="49" fontId="16" fillId="0" borderId="60" xfId="55" applyNumberFormat="1" applyFont="1" applyBorder="1" applyAlignment="1">
      <alignment horizontal="left" vertical="top"/>
      <protection/>
    </xf>
    <xf numFmtId="0" fontId="16" fillId="0" borderId="60" xfId="55" applyFont="1" applyBorder="1" applyAlignment="1">
      <alignment vertical="top" wrapText="1"/>
      <protection/>
    </xf>
    <xf numFmtId="49" fontId="16" fillId="0" borderId="60" xfId="55" applyNumberFormat="1" applyFont="1" applyBorder="1" applyAlignment="1">
      <alignment horizontal="center" shrinkToFit="1"/>
      <protection/>
    </xf>
    <xf numFmtId="4" fontId="16" fillId="0" borderId="60" xfId="55" applyNumberFormat="1" applyFont="1" applyBorder="1" applyAlignment="1">
      <alignment horizontal="right"/>
      <protection/>
    </xf>
    <xf numFmtId="4" fontId="16" fillId="0" borderId="60" xfId="55" applyNumberFormat="1" applyFont="1" applyBorder="1">
      <alignment/>
      <protection/>
    </xf>
    <xf numFmtId="0" fontId="15" fillId="0" borderId="0" xfId="55" applyFont="1">
      <alignment/>
      <protection/>
    </xf>
    <xf numFmtId="0" fontId="5" fillId="0" borderId="58" xfId="55" applyFont="1" applyBorder="1" applyAlignment="1">
      <alignment horizontal="center"/>
      <protection/>
    </xf>
    <xf numFmtId="49" fontId="5" fillId="0" borderId="58" xfId="55" applyNumberFormat="1" applyFont="1" applyBorder="1" applyAlignment="1">
      <alignment horizontal="left"/>
      <protection/>
    </xf>
    <xf numFmtId="0" fontId="17" fillId="0" borderId="0" xfId="55" applyFont="1" applyAlignment="1">
      <alignment wrapText="1"/>
      <protection/>
    </xf>
    <xf numFmtId="49" fontId="5" fillId="0" borderId="58" xfId="55" applyNumberFormat="1" applyFont="1" applyBorder="1" applyAlignment="1">
      <alignment horizontal="right"/>
      <protection/>
    </xf>
    <xf numFmtId="4" fontId="18" fillId="24" borderId="61" xfId="55" applyNumberFormat="1" applyFont="1" applyFill="1" applyBorder="1" applyAlignment="1">
      <alignment horizontal="right" wrapText="1"/>
      <protection/>
    </xf>
    <xf numFmtId="0" fontId="18" fillId="24" borderId="42" xfId="55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20" borderId="19" xfId="55" applyFont="1" applyFill="1" applyBorder="1" applyAlignment="1">
      <alignment horizontal="center"/>
      <protection/>
    </xf>
    <xf numFmtId="49" fontId="20" fillId="20" borderId="19" xfId="55" applyNumberFormat="1" applyFont="1" applyFill="1" applyBorder="1" applyAlignment="1">
      <alignment horizontal="left"/>
      <protection/>
    </xf>
    <xf numFmtId="0" fontId="20" fillId="20" borderId="59" xfId="55" applyFont="1" applyFill="1" applyBorder="1">
      <alignment/>
      <protection/>
    </xf>
    <xf numFmtId="0" fontId="3" fillId="20" borderId="18" xfId="55" applyFont="1" applyFill="1" applyBorder="1" applyAlignment="1">
      <alignment horizontal="center"/>
      <protection/>
    </xf>
    <xf numFmtId="4" fontId="3" fillId="20" borderId="18" xfId="55" applyNumberFormat="1" applyFont="1" applyFill="1" applyBorder="1" applyAlignment="1">
      <alignment horizontal="right"/>
      <protection/>
    </xf>
    <xf numFmtId="4" fontId="3" fillId="20" borderId="17" xfId="55" applyNumberFormat="1" applyFont="1" applyFill="1" applyBorder="1" applyAlignment="1">
      <alignment horizontal="right"/>
      <protection/>
    </xf>
    <xf numFmtId="4" fontId="4" fillId="20" borderId="19" xfId="55" applyNumberFormat="1" applyFont="1" applyFill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21" fillId="0" borderId="0" xfId="55" applyFont="1" applyAlignment="1">
      <alignment/>
      <protection/>
    </xf>
    <xf numFmtId="0" fontId="0" fillId="0" borderId="0" xfId="55" applyAlignment="1">
      <alignment horizontal="right"/>
      <protection/>
    </xf>
    <xf numFmtId="0" fontId="22" fillId="0" borderId="0" xfId="55" applyFont="1" applyBorder="1">
      <alignment/>
      <protection/>
    </xf>
    <xf numFmtId="3" fontId="22" fillId="0" borderId="0" xfId="55" applyNumberFormat="1" applyFont="1" applyBorder="1" applyAlignment="1">
      <alignment horizontal="right"/>
      <protection/>
    </xf>
    <xf numFmtId="4" fontId="22" fillId="0" borderId="0" xfId="55" applyNumberFormat="1" applyFont="1" applyBorder="1">
      <alignment/>
      <protection/>
    </xf>
    <xf numFmtId="0" fontId="21" fillId="0" borderId="0" xfId="55" applyFont="1" applyBorder="1" applyAlignment="1">
      <alignment/>
      <protection/>
    </xf>
    <xf numFmtId="0" fontId="0" fillId="0" borderId="0" xfId="55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16" fillId="0" borderId="19" xfId="55" applyFont="1" applyBorder="1" applyAlignment="1">
      <alignment horizontal="center" vertical="top"/>
      <protection/>
    </xf>
    <xf numFmtId="49" fontId="16" fillId="0" borderId="19" xfId="55" applyNumberFormat="1" applyFont="1" applyBorder="1" applyAlignment="1">
      <alignment horizontal="left" vertical="top"/>
      <protection/>
    </xf>
    <xf numFmtId="0" fontId="16" fillId="0" borderId="19" xfId="55" applyFont="1" applyBorder="1" applyAlignment="1">
      <alignment vertical="top" wrapText="1"/>
      <protection/>
    </xf>
    <xf numFmtId="49" fontId="16" fillId="0" borderId="19" xfId="55" applyNumberFormat="1" applyFont="1" applyBorder="1" applyAlignment="1">
      <alignment horizontal="center" shrinkToFit="1"/>
      <protection/>
    </xf>
    <xf numFmtId="4" fontId="16" fillId="0" borderId="19" xfId="55" applyNumberFormat="1" applyFont="1" applyBorder="1" applyAlignment="1">
      <alignment horizontal="right"/>
      <protection/>
    </xf>
    <xf numFmtId="4" fontId="16" fillId="0" borderId="19" xfId="55" applyNumberFormat="1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49" fontId="5" fillId="0" borderId="19" xfId="55" applyNumberFormat="1" applyFont="1" applyBorder="1" applyAlignment="1">
      <alignment horizontal="left"/>
      <protection/>
    </xf>
    <xf numFmtId="0" fontId="18" fillId="24" borderId="19" xfId="55" applyFont="1" applyFill="1" applyBorder="1" applyAlignment="1">
      <alignment horizontal="left" wrapText="1"/>
      <protection/>
    </xf>
    <xf numFmtId="0" fontId="18" fillId="24" borderId="14" xfId="55" applyFont="1" applyFill="1" applyBorder="1" applyAlignment="1">
      <alignment horizontal="left" wrapText="1"/>
      <protection/>
    </xf>
    <xf numFmtId="0" fontId="18" fillId="24" borderId="0" xfId="55" applyFont="1" applyFill="1" applyBorder="1" applyAlignment="1">
      <alignment horizontal="left" wrapText="1"/>
      <protection/>
    </xf>
    <xf numFmtId="0" fontId="18" fillId="0" borderId="48" xfId="0" applyFont="1" applyBorder="1" applyAlignment="1">
      <alignment horizontal="right"/>
    </xf>
    <xf numFmtId="4" fontId="23" fillId="24" borderId="61" xfId="55" applyNumberFormat="1" applyFont="1" applyFill="1" applyBorder="1" applyAlignment="1">
      <alignment horizontal="right" wrapText="1"/>
      <protection/>
    </xf>
    <xf numFmtId="0" fontId="23" fillId="0" borderId="60" xfId="55" applyFont="1" applyBorder="1" applyAlignment="1">
      <alignment vertical="top" wrapText="1"/>
      <protection/>
    </xf>
    <xf numFmtId="49" fontId="23" fillId="0" borderId="60" xfId="55" applyNumberFormat="1" applyFont="1" applyBorder="1" applyAlignment="1">
      <alignment horizontal="center" shrinkToFit="1"/>
      <protection/>
    </xf>
    <xf numFmtId="4" fontId="23" fillId="0" borderId="60" xfId="55" applyNumberFormat="1" applyFont="1" applyBorder="1" applyAlignment="1">
      <alignment horizontal="right"/>
      <protection/>
    </xf>
    <xf numFmtId="4" fontId="23" fillId="24" borderId="63" xfId="55" applyNumberFormat="1" applyFont="1" applyFill="1" applyBorder="1" applyAlignment="1">
      <alignment horizontal="right" wrapText="1"/>
      <protection/>
    </xf>
    <xf numFmtId="0" fontId="25" fillId="20" borderId="59" xfId="55" applyFont="1" applyFill="1" applyBorder="1">
      <alignment/>
      <protection/>
    </xf>
    <xf numFmtId="0" fontId="24" fillId="20" borderId="18" xfId="55" applyFont="1" applyFill="1" applyBorder="1" applyAlignment="1">
      <alignment horizontal="center"/>
      <protection/>
    </xf>
    <xf numFmtId="4" fontId="24" fillId="20" borderId="18" xfId="55" applyNumberFormat="1" applyFont="1" applyFill="1" applyBorder="1" applyAlignment="1">
      <alignment horizontal="right"/>
      <protection/>
    </xf>
    <xf numFmtId="0" fontId="26" fillId="0" borderId="59" xfId="55" applyFont="1" applyBorder="1">
      <alignment/>
      <protection/>
    </xf>
    <xf numFmtId="0" fontId="24" fillId="0" borderId="18" xfId="55" applyFont="1" applyBorder="1" applyAlignment="1">
      <alignment horizontal="center"/>
      <protection/>
    </xf>
    <xf numFmtId="0" fontId="24" fillId="0" borderId="18" xfId="55" applyNumberFormat="1" applyFont="1" applyBorder="1" applyAlignment="1">
      <alignment horizontal="right"/>
      <protection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20" borderId="64" xfId="0" applyNumberFormat="1" applyFont="1" applyFill="1" applyBorder="1" applyAlignment="1">
      <alignment horizontal="right" indent="2"/>
    </xf>
    <xf numFmtId="166" fontId="7" fillId="20" borderId="57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65" xfId="55" applyFont="1" applyBorder="1" applyAlignment="1">
      <alignment horizontal="center"/>
      <protection/>
    </xf>
    <xf numFmtId="0" fontId="3" fillId="0" borderId="66" xfId="55" applyFont="1" applyBorder="1" applyAlignment="1">
      <alignment horizontal="center"/>
      <protection/>
    </xf>
    <xf numFmtId="0" fontId="3" fillId="0" borderId="67" xfId="55" applyFont="1" applyBorder="1" applyAlignment="1">
      <alignment horizontal="center"/>
      <protection/>
    </xf>
    <xf numFmtId="0" fontId="3" fillId="0" borderId="68" xfId="55" applyFont="1" applyBorder="1" applyAlignment="1">
      <alignment horizontal="center"/>
      <protection/>
    </xf>
    <xf numFmtId="0" fontId="3" fillId="0" borderId="69" xfId="55" applyFont="1" applyBorder="1" applyAlignment="1">
      <alignment horizontal="left"/>
      <protection/>
    </xf>
    <xf numFmtId="0" fontId="3" fillId="0" borderId="52" xfId="55" applyFont="1" applyBorder="1" applyAlignment="1">
      <alignment horizontal="left"/>
      <protection/>
    </xf>
    <xf numFmtId="0" fontId="3" fillId="0" borderId="70" xfId="55" applyFont="1" applyBorder="1" applyAlignment="1">
      <alignment horizontal="left"/>
      <protection/>
    </xf>
    <xf numFmtId="3" fontId="4" fillId="20" borderId="38" xfId="0" applyNumberFormat="1" applyFont="1" applyFill="1" applyBorder="1" applyAlignment="1">
      <alignment horizontal="right"/>
    </xf>
    <xf numFmtId="3" fontId="4" fillId="20" borderId="57" xfId="0" applyNumberFormat="1" applyFont="1" applyFill="1" applyBorder="1" applyAlignment="1">
      <alignment horizontal="right"/>
    </xf>
    <xf numFmtId="49" fontId="23" fillId="24" borderId="63" xfId="55" applyNumberFormat="1" applyFont="1" applyFill="1" applyBorder="1" applyAlignment="1">
      <alignment horizontal="left" wrapText="1"/>
      <protection/>
    </xf>
    <xf numFmtId="49" fontId="24" fillId="0" borderId="71" xfId="0" applyNumberFormat="1" applyFont="1" applyBorder="1" applyAlignment="1">
      <alignment horizontal="left" wrapText="1"/>
    </xf>
    <xf numFmtId="0" fontId="12" fillId="0" borderId="0" xfId="55" applyFont="1" applyAlignment="1">
      <alignment horizontal="center"/>
      <protection/>
    </xf>
    <xf numFmtId="49" fontId="3" fillId="0" borderId="67" xfId="55" applyNumberFormat="1" applyFont="1" applyBorder="1" applyAlignment="1">
      <alignment horizontal="center"/>
      <protection/>
    </xf>
    <xf numFmtId="0" fontId="3" fillId="0" borderId="69" xfId="55" applyFont="1" applyBorder="1" applyAlignment="1">
      <alignment horizontal="center" shrinkToFit="1"/>
      <protection/>
    </xf>
    <xf numFmtId="0" fontId="3" fillId="0" borderId="52" xfId="55" applyFont="1" applyBorder="1" applyAlignment="1">
      <alignment horizontal="center" shrinkToFit="1"/>
      <protection/>
    </xf>
    <xf numFmtId="0" fontId="3" fillId="0" borderId="70" xfId="55" applyFont="1" applyBorder="1" applyAlignment="1">
      <alignment horizontal="center" shrinkToFit="1"/>
      <protection/>
    </xf>
    <xf numFmtId="49" fontId="18" fillId="24" borderId="63" xfId="55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6" fillId="24" borderId="42" xfId="55" applyNumberFormat="1" applyFont="1" applyFill="1" applyBorder="1" applyAlignment="1">
      <alignment horizontal="left" wrapText="1" indent="1"/>
      <protection/>
    </xf>
    <xf numFmtId="0" fontId="3" fillId="0" borderId="0" xfId="0" applyNumberFormat="1" applyFont="1" applyAlignment="1">
      <alignment/>
    </xf>
    <xf numFmtId="0" fontId="3" fillId="0" borderId="22" xfId="0" applyNumberFormat="1" applyFont="1" applyBorder="1" applyAlignment="1">
      <alignment/>
    </xf>
    <xf numFmtId="0" fontId="16" fillId="24" borderId="59" xfId="55" applyNumberFormat="1" applyFont="1" applyFill="1" applyBorder="1" applyAlignment="1">
      <alignment horizontal="left" wrapText="1" indent="1"/>
      <protection/>
    </xf>
    <xf numFmtId="0" fontId="3" fillId="0" borderId="18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23" fillId="24" borderId="59" xfId="55" applyNumberFormat="1" applyFont="1" applyFill="1" applyBorder="1" applyAlignment="1">
      <alignment horizontal="left" wrapText="1" indent="1"/>
      <protection/>
    </xf>
    <xf numFmtId="0" fontId="24" fillId="0" borderId="18" xfId="0" applyNumberFormat="1" applyFont="1" applyBorder="1" applyAlignment="1">
      <alignment/>
    </xf>
    <xf numFmtId="0" fontId="24" fillId="0" borderId="17" xfId="0" applyNumberFormat="1" applyFont="1" applyBorder="1" applyAlignment="1">
      <alignment/>
    </xf>
    <xf numFmtId="0" fontId="23" fillId="24" borderId="42" xfId="55" applyNumberFormat="1" applyFont="1" applyFill="1" applyBorder="1" applyAlignment="1">
      <alignment horizontal="left" wrapText="1" indent="1"/>
      <protection/>
    </xf>
    <xf numFmtId="0" fontId="24" fillId="0" borderId="0" xfId="0" applyNumberFormat="1" applyFont="1" applyAlignment="1">
      <alignment/>
    </xf>
    <xf numFmtId="0" fontId="24" fillId="0" borderId="2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_POL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25">
      <selection activeCell="F30" sqref="F30:G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 t="str">
        <f>Rekapitulace!G2</f>
        <v>Vyřeš.vytápění sklad grgoterapie knihaři,záchytka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81</v>
      </c>
      <c r="B5" s="16"/>
      <c r="C5" s="17" t="s">
        <v>82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79</v>
      </c>
      <c r="B7" s="24"/>
      <c r="C7" s="25" t="s">
        <v>80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26"/>
      <c r="D8" s="226"/>
      <c r="E8" s="227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26">
        <f>Projektant</f>
        <v>0</v>
      </c>
      <c r="D9" s="226"/>
      <c r="E9" s="227"/>
      <c r="F9" s="11"/>
      <c r="G9" s="33"/>
      <c r="H9" s="34"/>
    </row>
    <row r="10" spans="1:8" ht="12.75">
      <c r="A10" s="28" t="s">
        <v>15</v>
      </c>
      <c r="B10" s="11"/>
      <c r="C10" s="226" t="s">
        <v>80</v>
      </c>
      <c r="D10" s="226"/>
      <c r="E10" s="226"/>
      <c r="F10" s="35"/>
      <c r="G10" s="36"/>
      <c r="H10" s="37"/>
    </row>
    <row r="11" spans="1:57" ht="13.5" customHeight="1">
      <c r="A11" s="28" t="s">
        <v>16</v>
      </c>
      <c r="B11" s="11"/>
      <c r="C11" s="226"/>
      <c r="D11" s="226"/>
      <c r="E11" s="226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28"/>
      <c r="D12" s="228"/>
      <c r="E12" s="228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/>
      <c r="D15" s="56" t="str">
        <f>Rekapitulace!A32</f>
        <v>Ztížené výrobní podmínky</v>
      </c>
      <c r="E15" s="57"/>
      <c r="F15" s="58"/>
      <c r="G15" s="55"/>
    </row>
    <row r="16" spans="1:7" ht="15.75" customHeight="1">
      <c r="A16" s="53" t="s">
        <v>24</v>
      </c>
      <c r="B16" s="54" t="s">
        <v>25</v>
      </c>
      <c r="C16" s="55"/>
      <c r="D16" s="8" t="str">
        <f>Rekapitulace!A33</f>
        <v>Zařízení staveniště</v>
      </c>
      <c r="E16" s="59"/>
      <c r="F16" s="60"/>
      <c r="G16" s="55"/>
    </row>
    <row r="17" spans="1:7" ht="15.75" customHeight="1">
      <c r="A17" s="53" t="s">
        <v>26</v>
      </c>
      <c r="B17" s="54" t="s">
        <v>27</v>
      </c>
      <c r="C17" s="55"/>
      <c r="D17" s="8" t="str">
        <f>Rekapitulace!A34</f>
        <v>Provoz investora</v>
      </c>
      <c r="E17" s="59"/>
      <c r="F17" s="60"/>
      <c r="G17" s="55"/>
    </row>
    <row r="18" spans="1:7" ht="15.75" customHeight="1">
      <c r="A18" s="61" t="s">
        <v>28</v>
      </c>
      <c r="B18" s="62" t="s">
        <v>29</v>
      </c>
      <c r="C18" s="55"/>
      <c r="D18" s="8" t="str">
        <f>Rekapitulace!A35</f>
        <v>Kompletační činnost (IČD)</v>
      </c>
      <c r="E18" s="59"/>
      <c r="F18" s="60"/>
      <c r="G18" s="55"/>
    </row>
    <row r="19" spans="1:7" ht="15.75" customHeight="1">
      <c r="A19" s="63" t="s">
        <v>30</v>
      </c>
      <c r="B19" s="54"/>
      <c r="C19" s="55"/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31</v>
      </c>
      <c r="B21" s="54"/>
      <c r="C21" s="55"/>
      <c r="D21" s="8"/>
      <c r="E21" s="59"/>
      <c r="F21" s="60"/>
      <c r="G21" s="55"/>
    </row>
    <row r="22" spans="1:7" ht="15.75" customHeight="1">
      <c r="A22" s="64" t="s">
        <v>32</v>
      </c>
      <c r="B22" s="65"/>
      <c r="C22" s="55"/>
      <c r="D22" s="8" t="s">
        <v>33</v>
      </c>
      <c r="E22" s="59"/>
      <c r="F22" s="60"/>
      <c r="G22" s="55"/>
    </row>
    <row r="23" spans="1:7" ht="15.75" customHeight="1" thickBot="1">
      <c r="A23" s="229" t="s">
        <v>34</v>
      </c>
      <c r="B23" s="230"/>
      <c r="C23" s="66"/>
      <c r="D23" s="67" t="s">
        <v>35</v>
      </c>
      <c r="E23" s="68"/>
      <c r="F23" s="69"/>
      <c r="G23" s="55"/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31"/>
      <c r="G30" s="232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31"/>
      <c r="G31" s="232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31"/>
      <c r="G32" s="232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31"/>
      <c r="G33" s="232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33"/>
      <c r="G34" s="234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25"/>
      <c r="C37" s="225"/>
      <c r="D37" s="225"/>
      <c r="E37" s="225"/>
      <c r="F37" s="225"/>
      <c r="G37" s="225"/>
      <c r="H37" t="s">
        <v>6</v>
      </c>
    </row>
    <row r="38" spans="1:8" ht="12.75" customHeight="1">
      <c r="A38" s="95"/>
      <c r="B38" s="225"/>
      <c r="C38" s="225"/>
      <c r="D38" s="225"/>
      <c r="E38" s="225"/>
      <c r="F38" s="225"/>
      <c r="G38" s="225"/>
      <c r="H38" t="s">
        <v>6</v>
      </c>
    </row>
    <row r="39" spans="1:8" ht="12.75">
      <c r="A39" s="95"/>
      <c r="B39" s="225"/>
      <c r="C39" s="225"/>
      <c r="D39" s="225"/>
      <c r="E39" s="225"/>
      <c r="F39" s="225"/>
      <c r="G39" s="225"/>
      <c r="H39" t="s">
        <v>6</v>
      </c>
    </row>
    <row r="40" spans="1:8" ht="12.75">
      <c r="A40" s="95"/>
      <c r="B40" s="225"/>
      <c r="C40" s="225"/>
      <c r="D40" s="225"/>
      <c r="E40" s="225"/>
      <c r="F40" s="225"/>
      <c r="G40" s="225"/>
      <c r="H40" t="s">
        <v>6</v>
      </c>
    </row>
    <row r="41" spans="1:8" ht="12.75">
      <c r="A41" s="95"/>
      <c r="B41" s="225"/>
      <c r="C41" s="225"/>
      <c r="D41" s="225"/>
      <c r="E41" s="225"/>
      <c r="F41" s="225"/>
      <c r="G41" s="225"/>
      <c r="H41" t="s">
        <v>6</v>
      </c>
    </row>
    <row r="42" spans="1:8" ht="12.75">
      <c r="A42" s="95"/>
      <c r="B42" s="225"/>
      <c r="C42" s="225"/>
      <c r="D42" s="225"/>
      <c r="E42" s="225"/>
      <c r="F42" s="225"/>
      <c r="G42" s="225"/>
      <c r="H42" t="s">
        <v>6</v>
      </c>
    </row>
    <row r="43" spans="1:8" ht="12.75">
      <c r="A43" s="95"/>
      <c r="B43" s="225"/>
      <c r="C43" s="225"/>
      <c r="D43" s="225"/>
      <c r="E43" s="225"/>
      <c r="F43" s="225"/>
      <c r="G43" s="225"/>
      <c r="H43" t="s">
        <v>6</v>
      </c>
    </row>
    <row r="44" spans="1:8" ht="12.75">
      <c r="A44" s="95"/>
      <c r="B44" s="225"/>
      <c r="C44" s="225"/>
      <c r="D44" s="225"/>
      <c r="E44" s="225"/>
      <c r="F44" s="225"/>
      <c r="G44" s="225"/>
      <c r="H44" t="s">
        <v>6</v>
      </c>
    </row>
    <row r="45" spans="1:8" ht="0.75" customHeight="1">
      <c r="A45" s="95"/>
      <c r="B45" s="225"/>
      <c r="C45" s="225"/>
      <c r="D45" s="225"/>
      <c r="E45" s="225"/>
      <c r="F45" s="225"/>
      <c r="G45" s="225"/>
      <c r="H45" t="s">
        <v>6</v>
      </c>
    </row>
    <row r="46" spans="2:7" ht="12.75">
      <c r="B46" s="235"/>
      <c r="C46" s="235"/>
      <c r="D46" s="235"/>
      <c r="E46" s="235"/>
      <c r="F46" s="235"/>
      <c r="G46" s="235"/>
    </row>
    <row r="47" spans="2:7" ht="12.75">
      <c r="B47" s="235"/>
      <c r="C47" s="235"/>
      <c r="D47" s="235"/>
      <c r="E47" s="235"/>
      <c r="F47" s="235"/>
      <c r="G47" s="235"/>
    </row>
    <row r="48" spans="2:7" ht="12.75">
      <c r="B48" s="235"/>
      <c r="C48" s="235"/>
      <c r="D48" s="235"/>
      <c r="E48" s="235"/>
      <c r="F48" s="235"/>
      <c r="G48" s="235"/>
    </row>
    <row r="49" spans="2:7" ht="12.75">
      <c r="B49" s="235"/>
      <c r="C49" s="235"/>
      <c r="D49" s="235"/>
      <c r="E49" s="235"/>
      <c r="F49" s="235"/>
      <c r="G49" s="235"/>
    </row>
    <row r="50" spans="2:7" ht="12.75">
      <c r="B50" s="235"/>
      <c r="C50" s="235"/>
      <c r="D50" s="235"/>
      <c r="E50" s="235"/>
      <c r="F50" s="235"/>
      <c r="G50" s="235"/>
    </row>
    <row r="51" spans="2:7" ht="12.75">
      <c r="B51" s="235"/>
      <c r="C51" s="235"/>
      <c r="D51" s="235"/>
      <c r="E51" s="235"/>
      <c r="F51" s="235"/>
      <c r="G51" s="235"/>
    </row>
    <row r="52" spans="2:7" ht="12.75">
      <c r="B52" s="235"/>
      <c r="C52" s="235"/>
      <c r="D52" s="235"/>
      <c r="E52" s="235"/>
      <c r="F52" s="235"/>
      <c r="G52" s="235"/>
    </row>
    <row r="53" spans="2:7" ht="12.75">
      <c r="B53" s="235"/>
      <c r="C53" s="235"/>
      <c r="D53" s="235"/>
      <c r="E53" s="235"/>
      <c r="F53" s="235"/>
      <c r="G53" s="235"/>
    </row>
    <row r="54" spans="2:7" ht="12.75">
      <c r="B54" s="235"/>
      <c r="C54" s="235"/>
      <c r="D54" s="235"/>
      <c r="E54" s="235"/>
      <c r="F54" s="235"/>
      <c r="G54" s="235"/>
    </row>
    <row r="55" spans="2:7" ht="12.75">
      <c r="B55" s="235"/>
      <c r="C55" s="235"/>
      <c r="D55" s="235"/>
      <c r="E55" s="235"/>
      <c r="F55" s="235"/>
      <c r="G55" s="235"/>
    </row>
  </sheetData>
  <sheetProtection/>
  <mergeCells count="22">
    <mergeCell ref="B54:G54"/>
    <mergeCell ref="B55:G55"/>
    <mergeCell ref="B46:G46"/>
    <mergeCell ref="B47:G47"/>
    <mergeCell ref="B48:G48"/>
    <mergeCell ref="B49:G49"/>
    <mergeCell ref="B50:G50"/>
    <mergeCell ref="B51:G51"/>
    <mergeCell ref="F33:G33"/>
    <mergeCell ref="F34:G34"/>
    <mergeCell ref="B52:G52"/>
    <mergeCell ref="B53:G53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0">
      <selection activeCell="E32" sqref="E32:I3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6" t="s">
        <v>49</v>
      </c>
      <c r="B1" s="237"/>
      <c r="C1" s="96" t="str">
        <f>CONCATENATE(cislostavby," ",nazevstavby)</f>
        <v>2014 Psychyatrická nemocnice Brno,Černovice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>
      <c r="A2" s="238" t="s">
        <v>51</v>
      </c>
      <c r="B2" s="239"/>
      <c r="C2" s="102" t="str">
        <f>CONCATENATE(cisloobjektu," ",nazevobjektu)</f>
        <v>10 Vyřešení vytápění v PN obj.stará 19.</v>
      </c>
      <c r="D2" s="103"/>
      <c r="E2" s="104"/>
      <c r="F2" s="103"/>
      <c r="G2" s="240" t="s">
        <v>83</v>
      </c>
      <c r="H2" s="241"/>
      <c r="I2" s="24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8" t="str">
        <f>Položky!B7</f>
        <v>1</v>
      </c>
      <c r="B7" s="114" t="str">
        <f>Položky!C7</f>
        <v>Zemní práce</v>
      </c>
      <c r="C7" s="65"/>
      <c r="D7" s="115"/>
      <c r="E7" s="199"/>
      <c r="F7" s="200"/>
      <c r="G7" s="200"/>
      <c r="H7" s="200"/>
      <c r="I7" s="201"/>
    </row>
    <row r="8" spans="1:9" s="34" customFormat="1" ht="12.75">
      <c r="A8" s="198" t="str">
        <f>Položky!B13</f>
        <v>3</v>
      </c>
      <c r="B8" s="114" t="str">
        <f>Položky!C13</f>
        <v>Svislé a kompletní konstrukce</v>
      </c>
      <c r="C8" s="65"/>
      <c r="D8" s="115"/>
      <c r="E8" s="199"/>
      <c r="F8" s="200"/>
      <c r="G8" s="200"/>
      <c r="H8" s="200"/>
      <c r="I8" s="201"/>
    </row>
    <row r="9" spans="1:9" s="34" customFormat="1" ht="12.75">
      <c r="A9" s="198" t="str">
        <f>Položky!B16</f>
        <v>38</v>
      </c>
      <c r="B9" s="114" t="str">
        <f>Položky!C16</f>
        <v>Kompletní konstrukce</v>
      </c>
      <c r="C9" s="65"/>
      <c r="D9" s="115"/>
      <c r="E9" s="199"/>
      <c r="F9" s="200"/>
      <c r="G9" s="200"/>
      <c r="H9" s="200"/>
      <c r="I9" s="201"/>
    </row>
    <row r="10" spans="1:9" s="34" customFormat="1" ht="12.75">
      <c r="A10" s="198" t="str">
        <f>Položky!B19</f>
        <v>6</v>
      </c>
      <c r="B10" s="114" t="str">
        <f>Položky!C19</f>
        <v>Úpravy povrchu,podlahy</v>
      </c>
      <c r="C10" s="65"/>
      <c r="D10" s="115"/>
      <c r="E10" s="199"/>
      <c r="F10" s="200"/>
      <c r="G10" s="200"/>
      <c r="H10" s="200"/>
      <c r="I10" s="201"/>
    </row>
    <row r="11" spans="1:9" s="34" customFormat="1" ht="12.75">
      <c r="A11" s="198" t="str">
        <f>Položky!B27</f>
        <v>96</v>
      </c>
      <c r="B11" s="114" t="str">
        <f>Položky!C27</f>
        <v>Bourání konstrukcí</v>
      </c>
      <c r="C11" s="65"/>
      <c r="D11" s="115"/>
      <c r="E11" s="199"/>
      <c r="F11" s="200"/>
      <c r="G11" s="200"/>
      <c r="H11" s="200"/>
      <c r="I11" s="201"/>
    </row>
    <row r="12" spans="1:9" s="34" customFormat="1" ht="12.75">
      <c r="A12" s="198" t="str">
        <f>Položky!B37</f>
        <v>99</v>
      </c>
      <c r="B12" s="114" t="str">
        <f>Položky!C37</f>
        <v>Staveništní přesun hmot</v>
      </c>
      <c r="C12" s="65"/>
      <c r="D12" s="115"/>
      <c r="E12" s="199"/>
      <c r="F12" s="200"/>
      <c r="G12" s="200"/>
      <c r="H12" s="200"/>
      <c r="I12" s="201"/>
    </row>
    <row r="13" spans="1:9" s="34" customFormat="1" ht="12.75">
      <c r="A13" s="198" t="str">
        <f>Položky!B40</f>
        <v>713</v>
      </c>
      <c r="B13" s="114" t="str">
        <f>Položky!C40</f>
        <v>Izolace tepelné</v>
      </c>
      <c r="C13" s="65"/>
      <c r="D13" s="115"/>
      <c r="E13" s="199"/>
      <c r="F13" s="200"/>
      <c r="G13" s="200"/>
      <c r="H13" s="200"/>
      <c r="I13" s="201"/>
    </row>
    <row r="14" spans="1:9" s="34" customFormat="1" ht="12.75">
      <c r="A14" s="198" t="str">
        <f>Položky!B69</f>
        <v>721</v>
      </c>
      <c r="B14" s="114" t="str">
        <f>Položky!C69</f>
        <v>Vnitřní kanalizace</v>
      </c>
      <c r="C14" s="65"/>
      <c r="D14" s="115"/>
      <c r="E14" s="199"/>
      <c r="F14" s="200"/>
      <c r="G14" s="200"/>
      <c r="H14" s="200"/>
      <c r="I14" s="201"/>
    </row>
    <row r="15" spans="1:9" s="34" customFormat="1" ht="12.75">
      <c r="A15" s="198" t="str">
        <f>Položky!B76</f>
        <v>722</v>
      </c>
      <c r="B15" s="114" t="str">
        <f>Položky!C76</f>
        <v>Vnitřní vodovod</v>
      </c>
      <c r="C15" s="65"/>
      <c r="D15" s="115"/>
      <c r="E15" s="199"/>
      <c r="F15" s="200"/>
      <c r="G15" s="200"/>
      <c r="H15" s="200"/>
      <c r="I15" s="201"/>
    </row>
    <row r="16" spans="1:9" s="34" customFormat="1" ht="12.75">
      <c r="A16" s="198" t="str">
        <f>Položky!B134</f>
        <v>723</v>
      </c>
      <c r="B16" s="114" t="str">
        <f>Položky!C134</f>
        <v>Vnitřní plynovod</v>
      </c>
      <c r="C16" s="65"/>
      <c r="D16" s="115"/>
      <c r="E16" s="199"/>
      <c r="F16" s="200"/>
      <c r="G16" s="200"/>
      <c r="H16" s="200"/>
      <c r="I16" s="201"/>
    </row>
    <row r="17" spans="1:9" s="34" customFormat="1" ht="12.75">
      <c r="A17" s="198" t="str">
        <f>Položky!B173</f>
        <v>731</v>
      </c>
      <c r="B17" s="114" t="str">
        <f>Položky!C173</f>
        <v>Kotelny</v>
      </c>
      <c r="C17" s="65"/>
      <c r="D17" s="115"/>
      <c r="E17" s="199"/>
      <c r="F17" s="200"/>
      <c r="G17" s="200"/>
      <c r="H17" s="200"/>
      <c r="I17" s="201"/>
    </row>
    <row r="18" spans="1:9" s="34" customFormat="1" ht="12.75">
      <c r="A18" s="198" t="str">
        <f>Položky!B186</f>
        <v>732</v>
      </c>
      <c r="B18" s="114" t="str">
        <f>Položky!C186</f>
        <v>Strojovny</v>
      </c>
      <c r="C18" s="65"/>
      <c r="D18" s="115"/>
      <c r="E18" s="199"/>
      <c r="F18" s="200"/>
      <c r="G18" s="200"/>
      <c r="H18" s="200"/>
      <c r="I18" s="201"/>
    </row>
    <row r="19" spans="1:9" s="34" customFormat="1" ht="12.75">
      <c r="A19" s="198" t="str">
        <f>Položky!B235</f>
        <v>733</v>
      </c>
      <c r="B19" s="114" t="str">
        <f>Položky!C235</f>
        <v>Rozvod potrubí</v>
      </c>
      <c r="C19" s="65"/>
      <c r="D19" s="115"/>
      <c r="E19" s="199"/>
      <c r="F19" s="200"/>
      <c r="G19" s="200"/>
      <c r="H19" s="200"/>
      <c r="I19" s="201"/>
    </row>
    <row r="20" spans="1:9" s="34" customFormat="1" ht="12.75">
      <c r="A20" s="198" t="str">
        <f>Položky!B251</f>
        <v>734</v>
      </c>
      <c r="B20" s="114" t="str">
        <f>Položky!C251</f>
        <v>Armatury</v>
      </c>
      <c r="C20" s="65"/>
      <c r="D20" s="115"/>
      <c r="E20" s="199"/>
      <c r="F20" s="200"/>
      <c r="G20" s="200"/>
      <c r="H20" s="200"/>
      <c r="I20" s="201"/>
    </row>
    <row r="21" spans="1:9" s="34" customFormat="1" ht="12.75">
      <c r="A21" s="198" t="str">
        <f>Položky!B277</f>
        <v>767</v>
      </c>
      <c r="B21" s="114" t="str">
        <f>Položky!C277</f>
        <v>Konstrukce zámečnické</v>
      </c>
      <c r="C21" s="65"/>
      <c r="D21" s="115"/>
      <c r="E21" s="199"/>
      <c r="F21" s="200"/>
      <c r="G21" s="200"/>
      <c r="H21" s="200"/>
      <c r="I21" s="201"/>
    </row>
    <row r="22" spans="1:9" s="34" customFormat="1" ht="12.75">
      <c r="A22" s="198" t="str">
        <f>Položky!B281</f>
        <v>783</v>
      </c>
      <c r="B22" s="114" t="str">
        <f>Položky!C281</f>
        <v>Nátěry</v>
      </c>
      <c r="C22" s="65"/>
      <c r="D22" s="115"/>
      <c r="E22" s="199"/>
      <c r="F22" s="200"/>
      <c r="G22" s="200"/>
      <c r="H22" s="200"/>
      <c r="I22" s="201"/>
    </row>
    <row r="23" spans="1:9" s="34" customFormat="1" ht="12.75">
      <c r="A23" s="198" t="str">
        <f>Položky!B291</f>
        <v>784</v>
      </c>
      <c r="B23" s="114" t="str">
        <f>Položky!C291</f>
        <v>Malby</v>
      </c>
      <c r="C23" s="65"/>
      <c r="D23" s="115"/>
      <c r="E23" s="199"/>
      <c r="F23" s="200"/>
      <c r="G23" s="200"/>
      <c r="H23" s="200"/>
      <c r="I23" s="201"/>
    </row>
    <row r="24" spans="1:9" s="34" customFormat="1" ht="12.75">
      <c r="A24" s="198" t="str">
        <f>Položky!B297</f>
        <v>M21</v>
      </c>
      <c r="B24" s="114" t="str">
        <f>Položky!C297</f>
        <v>Elektromontáže</v>
      </c>
      <c r="C24" s="65"/>
      <c r="D24" s="115"/>
      <c r="E24" s="199"/>
      <c r="F24" s="200"/>
      <c r="G24" s="200"/>
      <c r="H24" s="200"/>
      <c r="I24" s="201"/>
    </row>
    <row r="25" spans="1:9" s="34" customFormat="1" ht="12.75">
      <c r="A25" s="198" t="str">
        <f>Položky!B302</f>
        <v>M22</v>
      </c>
      <c r="B25" s="114" t="str">
        <f>Položky!C302</f>
        <v>Montáž sdělovací a zabezp. techniky</v>
      </c>
      <c r="C25" s="65"/>
      <c r="D25" s="115"/>
      <c r="E25" s="199"/>
      <c r="F25" s="200"/>
      <c r="G25" s="200"/>
      <c r="H25" s="200"/>
      <c r="I25" s="201"/>
    </row>
    <row r="26" spans="1:9" s="34" customFormat="1" ht="13.5" thickBot="1">
      <c r="A26" s="198" t="str">
        <f>Položky!B306</f>
        <v>D96</v>
      </c>
      <c r="B26" s="114" t="str">
        <f>Položky!C306</f>
        <v>Přesuny suti a vybouraných hmot</v>
      </c>
      <c r="C26" s="65"/>
      <c r="D26" s="115"/>
      <c r="E26" s="199"/>
      <c r="F26" s="200"/>
      <c r="G26" s="200"/>
      <c r="H26" s="200"/>
      <c r="I26" s="201"/>
    </row>
    <row r="27" spans="1:9" s="122" customFormat="1" ht="13.5" thickBot="1">
      <c r="A27" s="116"/>
      <c r="B27" s="117" t="s">
        <v>58</v>
      </c>
      <c r="C27" s="117"/>
      <c r="D27" s="118"/>
      <c r="E27" s="119"/>
      <c r="F27" s="120"/>
      <c r="G27" s="120"/>
      <c r="H27" s="120"/>
      <c r="I27" s="121"/>
    </row>
    <row r="28" spans="1:9" ht="12.75">
      <c r="A28" s="65"/>
      <c r="B28" s="65"/>
      <c r="C28" s="65"/>
      <c r="D28" s="65"/>
      <c r="E28" s="65"/>
      <c r="F28" s="65"/>
      <c r="G28" s="65"/>
      <c r="H28" s="65"/>
      <c r="I28" s="65"/>
    </row>
    <row r="29" spans="1:57" ht="19.5" customHeight="1">
      <c r="A29" s="106" t="s">
        <v>59</v>
      </c>
      <c r="B29" s="106"/>
      <c r="C29" s="106"/>
      <c r="D29" s="106"/>
      <c r="E29" s="106"/>
      <c r="F29" s="106"/>
      <c r="G29" s="123"/>
      <c r="H29" s="106"/>
      <c r="I29" s="106"/>
      <c r="BA29" s="40"/>
      <c r="BB29" s="40"/>
      <c r="BC29" s="40"/>
      <c r="BD29" s="40"/>
      <c r="BE29" s="40"/>
    </row>
    <row r="30" spans="1:9" ht="13.5" thickBo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12.75">
      <c r="A31" s="70" t="s">
        <v>60</v>
      </c>
      <c r="B31" s="71"/>
      <c r="C31" s="71"/>
      <c r="D31" s="124"/>
      <c r="E31" s="125" t="s">
        <v>61</v>
      </c>
      <c r="F31" s="126" t="s">
        <v>62</v>
      </c>
      <c r="G31" s="127" t="s">
        <v>63</v>
      </c>
      <c r="H31" s="128"/>
      <c r="I31" s="129" t="s">
        <v>61</v>
      </c>
    </row>
    <row r="32" spans="1:53" ht="12.75">
      <c r="A32" s="63" t="s">
        <v>598</v>
      </c>
      <c r="B32" s="54"/>
      <c r="C32" s="54"/>
      <c r="D32" s="130"/>
      <c r="E32" s="131"/>
      <c r="F32" s="132"/>
      <c r="G32" s="133"/>
      <c r="H32" s="134"/>
      <c r="I32" s="135"/>
      <c r="BA32">
        <v>0</v>
      </c>
    </row>
    <row r="33" spans="1:53" ht="12.75">
      <c r="A33" s="63" t="s">
        <v>599</v>
      </c>
      <c r="B33" s="54"/>
      <c r="C33" s="54"/>
      <c r="D33" s="130"/>
      <c r="E33" s="131"/>
      <c r="F33" s="132"/>
      <c r="G33" s="133"/>
      <c r="H33" s="134"/>
      <c r="I33" s="135"/>
      <c r="BA33">
        <v>1</v>
      </c>
    </row>
    <row r="34" spans="1:53" ht="12.75">
      <c r="A34" s="63" t="s">
        <v>600</v>
      </c>
      <c r="B34" s="54"/>
      <c r="C34" s="54"/>
      <c r="D34" s="130"/>
      <c r="E34" s="131"/>
      <c r="F34" s="132"/>
      <c r="G34" s="133"/>
      <c r="H34" s="134"/>
      <c r="I34" s="135"/>
      <c r="BA34">
        <v>1</v>
      </c>
    </row>
    <row r="35" spans="1:53" ht="12.75">
      <c r="A35" s="63" t="s">
        <v>601</v>
      </c>
      <c r="B35" s="54"/>
      <c r="C35" s="54"/>
      <c r="D35" s="130"/>
      <c r="E35" s="131"/>
      <c r="F35" s="132"/>
      <c r="G35" s="133"/>
      <c r="H35" s="134"/>
      <c r="I35" s="135"/>
      <c r="BA35">
        <v>2</v>
      </c>
    </row>
    <row r="36" spans="1:9" ht="13.5" thickBot="1">
      <c r="A36" s="136"/>
      <c r="B36" s="137" t="s">
        <v>64</v>
      </c>
      <c r="C36" s="138"/>
      <c r="D36" s="139"/>
      <c r="E36" s="140"/>
      <c r="F36" s="141"/>
      <c r="G36" s="141"/>
      <c r="H36" s="243"/>
      <c r="I36" s="244"/>
    </row>
    <row r="38" spans="2:9" ht="12.75">
      <c r="B38" s="122"/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</sheetData>
  <sheetProtection/>
  <mergeCells count="4">
    <mergeCell ref="A1:B1"/>
    <mergeCell ref="A2:B2"/>
    <mergeCell ref="G2:I2"/>
    <mergeCell ref="H36:I3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84"/>
  <sheetViews>
    <sheetView showGridLines="0" showZeros="0" tabSelected="1" zoomScalePageLayoutView="0" workbookViewId="0" topLeftCell="A1">
      <selection activeCell="C230" sqref="C230:G230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2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47" t="s">
        <v>65</v>
      </c>
      <c r="B1" s="247"/>
      <c r="C1" s="247"/>
      <c r="D1" s="247"/>
      <c r="E1" s="247"/>
      <c r="F1" s="247"/>
      <c r="G1" s="247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36" t="s">
        <v>49</v>
      </c>
      <c r="B3" s="237"/>
      <c r="C3" s="96" t="str">
        <f>CONCATENATE(cislostavby," ",nazevstavby)</f>
        <v>2014 Psychyatrická nemocnice Brno,Černovice</v>
      </c>
      <c r="D3" s="97"/>
      <c r="E3" s="150" t="s">
        <v>66</v>
      </c>
      <c r="F3" s="151">
        <f>Rekapitulace!H1</f>
        <v>1</v>
      </c>
      <c r="G3" s="152"/>
    </row>
    <row r="4" spans="1:7" ht="13.5" thickBot="1">
      <c r="A4" s="248" t="s">
        <v>51</v>
      </c>
      <c r="B4" s="239"/>
      <c r="C4" s="102" t="str">
        <f>CONCATENATE(cisloobjektu," ",nazevobjektu)</f>
        <v>10 Vyřešení vytápění v PN obj.stará 19.</v>
      </c>
      <c r="D4" s="103"/>
      <c r="E4" s="249" t="str">
        <f>Rekapitulace!G2</f>
        <v>Vyřeš.vytápění sklad grgoterapie knihaři,záchytka</v>
      </c>
      <c r="F4" s="250"/>
      <c r="G4" s="251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75</v>
      </c>
      <c r="C7" s="162" t="s">
        <v>76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84</v>
      </c>
      <c r="C8" s="170" t="s">
        <v>85</v>
      </c>
      <c r="D8" s="171" t="s">
        <v>86</v>
      </c>
      <c r="E8" s="172">
        <v>2.05</v>
      </c>
      <c r="F8" s="172"/>
      <c r="G8" s="173"/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</v>
      </c>
    </row>
    <row r="9" spans="1:15" ht="12.75">
      <c r="A9" s="175"/>
      <c r="B9" s="178"/>
      <c r="C9" s="245" t="s">
        <v>87</v>
      </c>
      <c r="D9" s="246"/>
      <c r="E9" s="214">
        <v>1</v>
      </c>
      <c r="F9" s="180"/>
      <c r="G9" s="181"/>
      <c r="M9" s="177" t="s">
        <v>87</v>
      </c>
      <c r="O9" s="167"/>
    </row>
    <row r="10" spans="1:15" ht="12.75">
      <c r="A10" s="175"/>
      <c r="B10" s="178"/>
      <c r="C10" s="245" t="s">
        <v>88</v>
      </c>
      <c r="D10" s="246"/>
      <c r="E10" s="214">
        <v>1.05</v>
      </c>
      <c r="F10" s="180"/>
      <c r="G10" s="181"/>
      <c r="M10" s="177" t="s">
        <v>88</v>
      </c>
      <c r="O10" s="167"/>
    </row>
    <row r="11" spans="1:104" ht="12.75">
      <c r="A11" s="168">
        <v>2</v>
      </c>
      <c r="B11" s="169" t="s">
        <v>89</v>
      </c>
      <c r="C11" s="170" t="s">
        <v>90</v>
      </c>
      <c r="D11" s="171" t="s">
        <v>86</v>
      </c>
      <c r="E11" s="172">
        <v>2.05</v>
      </c>
      <c r="F11" s="172"/>
      <c r="G11" s="173"/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</v>
      </c>
    </row>
    <row r="12" spans="1:57" ht="12.75">
      <c r="A12" s="182"/>
      <c r="B12" s="183" t="s">
        <v>78</v>
      </c>
      <c r="C12" s="184" t="str">
        <f>CONCATENATE(B7," ",C7)</f>
        <v>1 Zemní práce</v>
      </c>
      <c r="D12" s="185"/>
      <c r="E12" s="186"/>
      <c r="F12" s="187"/>
      <c r="G12" s="188"/>
      <c r="O12" s="167">
        <v>4</v>
      </c>
      <c r="BA12" s="189">
        <f>SUM(BA7:BA11)</f>
        <v>0</v>
      </c>
      <c r="BB12" s="189">
        <f>SUM(BB7:BB11)</f>
        <v>0</v>
      </c>
      <c r="BC12" s="189">
        <f>SUM(BC7:BC11)</f>
        <v>0</v>
      </c>
      <c r="BD12" s="189">
        <f>SUM(BD7:BD11)</f>
        <v>0</v>
      </c>
      <c r="BE12" s="189">
        <f>SUM(BE7:BE11)</f>
        <v>0</v>
      </c>
    </row>
    <row r="13" spans="1:15" ht="12.75">
      <c r="A13" s="160" t="s">
        <v>74</v>
      </c>
      <c r="B13" s="161" t="s">
        <v>91</v>
      </c>
      <c r="C13" s="162" t="s">
        <v>92</v>
      </c>
      <c r="D13" s="163"/>
      <c r="E13" s="164"/>
      <c r="F13" s="164"/>
      <c r="G13" s="165"/>
      <c r="H13" s="166"/>
      <c r="I13" s="166"/>
      <c r="O13" s="167">
        <v>1</v>
      </c>
    </row>
    <row r="14" spans="1:104" ht="22.5">
      <c r="A14" s="168">
        <v>3</v>
      </c>
      <c r="B14" s="169" t="s">
        <v>93</v>
      </c>
      <c r="C14" s="170" t="s">
        <v>94</v>
      </c>
      <c r="D14" s="171" t="s">
        <v>95</v>
      </c>
      <c r="E14" s="172">
        <v>6</v>
      </c>
      <c r="F14" s="172"/>
      <c r="G14" s="173"/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0.0746799999999439</v>
      </c>
    </row>
    <row r="15" spans="1:57" ht="12.75">
      <c r="A15" s="182"/>
      <c r="B15" s="183" t="s">
        <v>78</v>
      </c>
      <c r="C15" s="184" t="str">
        <f>CONCATENATE(B13," ",C13)</f>
        <v>3 Svislé a kompletní konstrukce</v>
      </c>
      <c r="D15" s="185"/>
      <c r="E15" s="186"/>
      <c r="F15" s="187"/>
      <c r="G15" s="188"/>
      <c r="O15" s="167">
        <v>4</v>
      </c>
      <c r="BA15" s="189">
        <f>SUM(BA13:BA14)</f>
        <v>0</v>
      </c>
      <c r="BB15" s="189">
        <f>SUM(BB13:BB14)</f>
        <v>0</v>
      </c>
      <c r="BC15" s="189">
        <f>SUM(BC13:BC14)</f>
        <v>0</v>
      </c>
      <c r="BD15" s="189">
        <f>SUM(BD13:BD14)</f>
        <v>0</v>
      </c>
      <c r="BE15" s="189">
        <f>SUM(BE13:BE14)</f>
        <v>0</v>
      </c>
    </row>
    <row r="16" spans="1:15" ht="12.75">
      <c r="A16" s="160" t="s">
        <v>74</v>
      </c>
      <c r="B16" s="161" t="s">
        <v>96</v>
      </c>
      <c r="C16" s="162" t="s">
        <v>97</v>
      </c>
      <c r="D16" s="163"/>
      <c r="E16" s="164"/>
      <c r="F16" s="164"/>
      <c r="G16" s="165"/>
      <c r="H16" s="166"/>
      <c r="I16" s="166"/>
      <c r="O16" s="167">
        <v>1</v>
      </c>
    </row>
    <row r="17" spans="1:104" ht="22.5">
      <c r="A17" s="168">
        <v>4</v>
      </c>
      <c r="B17" s="169" t="s">
        <v>98</v>
      </c>
      <c r="C17" s="170" t="s">
        <v>99</v>
      </c>
      <c r="D17" s="171" t="s">
        <v>100</v>
      </c>
      <c r="E17" s="172">
        <v>1.5</v>
      </c>
      <c r="F17" s="172"/>
      <c r="G17" s="173"/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4">
        <v>1</v>
      </c>
      <c r="CB17" s="174">
        <v>1</v>
      </c>
      <c r="CZ17" s="145">
        <v>1.1923599999991</v>
      </c>
    </row>
    <row r="18" spans="1:57" ht="12.75">
      <c r="A18" s="182"/>
      <c r="B18" s="183" t="s">
        <v>78</v>
      </c>
      <c r="C18" s="184" t="str">
        <f>CONCATENATE(B16," ",C16)</f>
        <v>38 Kompletní konstrukce</v>
      </c>
      <c r="D18" s="185"/>
      <c r="E18" s="186"/>
      <c r="F18" s="187"/>
      <c r="G18" s="188"/>
      <c r="O18" s="167">
        <v>4</v>
      </c>
      <c r="BA18" s="189">
        <f>SUM(BA16:BA17)</f>
        <v>0</v>
      </c>
      <c r="BB18" s="189">
        <f>SUM(BB16:BB17)</f>
        <v>0</v>
      </c>
      <c r="BC18" s="189">
        <f>SUM(BC16:BC17)</f>
        <v>0</v>
      </c>
      <c r="BD18" s="189">
        <f>SUM(BD16:BD17)</f>
        <v>0</v>
      </c>
      <c r="BE18" s="189">
        <f>SUM(BE16:BE17)</f>
        <v>0</v>
      </c>
    </row>
    <row r="19" spans="1:15" ht="12.75">
      <c r="A19" s="160" t="s">
        <v>74</v>
      </c>
      <c r="B19" s="161" t="s">
        <v>101</v>
      </c>
      <c r="C19" s="162" t="s">
        <v>102</v>
      </c>
      <c r="D19" s="163"/>
      <c r="E19" s="164"/>
      <c r="F19" s="164"/>
      <c r="G19" s="165"/>
      <c r="H19" s="166"/>
      <c r="I19" s="166"/>
      <c r="O19" s="167">
        <v>1</v>
      </c>
    </row>
    <row r="20" spans="1:104" ht="22.5">
      <c r="A20" s="168">
        <v>5</v>
      </c>
      <c r="B20" s="169" t="s">
        <v>103</v>
      </c>
      <c r="C20" s="170" t="s">
        <v>104</v>
      </c>
      <c r="D20" s="171" t="s">
        <v>95</v>
      </c>
      <c r="E20" s="172">
        <v>10</v>
      </c>
      <c r="F20" s="172"/>
      <c r="G20" s="173"/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 aca="true" t="shared" si="0" ref="BA20:BA25">IF(AZ20=1,G20,0)</f>
        <v>0</v>
      </c>
      <c r="BB20" s="145">
        <f aca="true" t="shared" si="1" ref="BB20:BB25">IF(AZ20=2,G20,0)</f>
        <v>0</v>
      </c>
      <c r="BC20" s="145">
        <f aca="true" t="shared" si="2" ref="BC20:BC25">IF(AZ20=3,G20,0)</f>
        <v>0</v>
      </c>
      <c r="BD20" s="145">
        <f aca="true" t="shared" si="3" ref="BD20:BD25">IF(AZ20=4,G20,0)</f>
        <v>0</v>
      </c>
      <c r="BE20" s="145">
        <f aca="true" t="shared" si="4" ref="BE20:BE25">IF(AZ20=5,G20,0)</f>
        <v>0</v>
      </c>
      <c r="CA20" s="174">
        <v>1</v>
      </c>
      <c r="CB20" s="174">
        <v>1</v>
      </c>
      <c r="CZ20" s="145">
        <v>0.00596999999999781</v>
      </c>
    </row>
    <row r="21" spans="1:104" ht="12.75">
      <c r="A21" s="168">
        <v>6</v>
      </c>
      <c r="B21" s="169" t="s">
        <v>105</v>
      </c>
      <c r="C21" s="170" t="s">
        <v>106</v>
      </c>
      <c r="D21" s="171" t="s">
        <v>95</v>
      </c>
      <c r="E21" s="172">
        <v>10</v>
      </c>
      <c r="F21" s="172"/>
      <c r="G21" s="173"/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 t="shared" si="0"/>
        <v>0</v>
      </c>
      <c r="BB21" s="145">
        <f t="shared" si="1"/>
        <v>0</v>
      </c>
      <c r="BC21" s="145">
        <f t="shared" si="2"/>
        <v>0</v>
      </c>
      <c r="BD21" s="145">
        <f t="shared" si="3"/>
        <v>0</v>
      </c>
      <c r="BE21" s="145">
        <f t="shared" si="4"/>
        <v>0</v>
      </c>
      <c r="CA21" s="174">
        <v>1</v>
      </c>
      <c r="CB21" s="174">
        <v>1</v>
      </c>
      <c r="CZ21" s="145">
        <v>0.00493999999999772</v>
      </c>
    </row>
    <row r="22" spans="1:104" ht="12.75">
      <c r="A22" s="168">
        <v>7</v>
      </c>
      <c r="B22" s="169" t="s">
        <v>107</v>
      </c>
      <c r="C22" s="170" t="s">
        <v>108</v>
      </c>
      <c r="D22" s="171" t="s">
        <v>95</v>
      </c>
      <c r="E22" s="172">
        <v>9</v>
      </c>
      <c r="F22" s="172"/>
      <c r="G22" s="173"/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 t="shared" si="0"/>
        <v>0</v>
      </c>
      <c r="BB22" s="145">
        <f t="shared" si="1"/>
        <v>0</v>
      </c>
      <c r="BC22" s="145">
        <f t="shared" si="2"/>
        <v>0</v>
      </c>
      <c r="BD22" s="145">
        <f t="shared" si="3"/>
        <v>0</v>
      </c>
      <c r="BE22" s="145">
        <f t="shared" si="4"/>
        <v>0</v>
      </c>
      <c r="CA22" s="174">
        <v>1</v>
      </c>
      <c r="CB22" s="174">
        <v>1</v>
      </c>
      <c r="CZ22" s="145">
        <v>0.0137399999999985</v>
      </c>
    </row>
    <row r="23" spans="1:104" ht="12.75">
      <c r="A23" s="168">
        <v>8</v>
      </c>
      <c r="B23" s="169" t="s">
        <v>109</v>
      </c>
      <c r="C23" s="170" t="s">
        <v>110</v>
      </c>
      <c r="D23" s="171" t="s">
        <v>95</v>
      </c>
      <c r="E23" s="172">
        <v>1</v>
      </c>
      <c r="F23" s="172"/>
      <c r="G23" s="173"/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 t="shared" si="0"/>
        <v>0</v>
      </c>
      <c r="BB23" s="145">
        <f t="shared" si="1"/>
        <v>0</v>
      </c>
      <c r="BC23" s="145">
        <f t="shared" si="2"/>
        <v>0</v>
      </c>
      <c r="BD23" s="145">
        <f t="shared" si="3"/>
        <v>0</v>
      </c>
      <c r="BE23" s="145">
        <f t="shared" si="4"/>
        <v>0</v>
      </c>
      <c r="CA23" s="174">
        <v>1</v>
      </c>
      <c r="CB23" s="174">
        <v>1</v>
      </c>
      <c r="CZ23" s="145">
        <v>0.0454300000000103</v>
      </c>
    </row>
    <row r="24" spans="1:104" ht="12.75">
      <c r="A24" s="168">
        <v>9</v>
      </c>
      <c r="B24" s="169" t="s">
        <v>111</v>
      </c>
      <c r="C24" s="170" t="s">
        <v>112</v>
      </c>
      <c r="D24" s="171" t="s">
        <v>86</v>
      </c>
      <c r="E24" s="172">
        <v>0.5</v>
      </c>
      <c r="F24" s="172"/>
      <c r="G24" s="173"/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 t="shared" si="0"/>
        <v>0</v>
      </c>
      <c r="BB24" s="145">
        <f t="shared" si="1"/>
        <v>0</v>
      </c>
      <c r="BC24" s="145">
        <f t="shared" si="2"/>
        <v>0</v>
      </c>
      <c r="BD24" s="145">
        <f t="shared" si="3"/>
        <v>0</v>
      </c>
      <c r="BE24" s="145">
        <f t="shared" si="4"/>
        <v>0</v>
      </c>
      <c r="CA24" s="174">
        <v>1</v>
      </c>
      <c r="CB24" s="174">
        <v>1</v>
      </c>
      <c r="CZ24" s="145">
        <v>2.2609999999986</v>
      </c>
    </row>
    <row r="25" spans="1:104" ht="12.75">
      <c r="A25" s="168">
        <v>10</v>
      </c>
      <c r="B25" s="169" t="s">
        <v>113</v>
      </c>
      <c r="C25" s="170" t="s">
        <v>114</v>
      </c>
      <c r="D25" s="171" t="s">
        <v>115</v>
      </c>
      <c r="E25" s="172">
        <v>1</v>
      </c>
      <c r="F25" s="172"/>
      <c r="G25" s="173"/>
      <c r="O25" s="167">
        <v>2</v>
      </c>
      <c r="AA25" s="145">
        <v>12</v>
      </c>
      <c r="AB25" s="145">
        <v>0</v>
      </c>
      <c r="AC25" s="145">
        <v>245</v>
      </c>
      <c r="AZ25" s="145">
        <v>1</v>
      </c>
      <c r="BA25" s="145">
        <f t="shared" si="0"/>
        <v>0</v>
      </c>
      <c r="BB25" s="145">
        <f t="shared" si="1"/>
        <v>0</v>
      </c>
      <c r="BC25" s="145">
        <f t="shared" si="2"/>
        <v>0</v>
      </c>
      <c r="BD25" s="145">
        <f t="shared" si="3"/>
        <v>0</v>
      </c>
      <c r="BE25" s="145">
        <f t="shared" si="4"/>
        <v>0</v>
      </c>
      <c r="CA25" s="174">
        <v>12</v>
      </c>
      <c r="CB25" s="174">
        <v>0</v>
      </c>
      <c r="CZ25" s="145">
        <v>0</v>
      </c>
    </row>
    <row r="26" spans="1:57" ht="12.75">
      <c r="A26" s="182"/>
      <c r="B26" s="183" t="s">
        <v>78</v>
      </c>
      <c r="C26" s="184" t="str">
        <f>CONCATENATE(B19," ",C19)</f>
        <v>6 Úpravy povrchu,podlahy</v>
      </c>
      <c r="D26" s="185"/>
      <c r="E26" s="186"/>
      <c r="F26" s="187"/>
      <c r="G26" s="188"/>
      <c r="O26" s="167">
        <v>4</v>
      </c>
      <c r="BA26" s="189">
        <f>SUM(BA19:BA25)</f>
        <v>0</v>
      </c>
      <c r="BB26" s="189">
        <f>SUM(BB19:BB25)</f>
        <v>0</v>
      </c>
      <c r="BC26" s="189">
        <f>SUM(BC19:BC25)</f>
        <v>0</v>
      </c>
      <c r="BD26" s="189">
        <f>SUM(BD19:BD25)</f>
        <v>0</v>
      </c>
      <c r="BE26" s="189">
        <f>SUM(BE19:BE25)</f>
        <v>0</v>
      </c>
    </row>
    <row r="27" spans="1:15" ht="12.75">
      <c r="A27" s="160" t="s">
        <v>74</v>
      </c>
      <c r="B27" s="161" t="s">
        <v>116</v>
      </c>
      <c r="C27" s="162" t="s">
        <v>117</v>
      </c>
      <c r="D27" s="163"/>
      <c r="E27" s="164"/>
      <c r="F27" s="164"/>
      <c r="G27" s="165"/>
      <c r="H27" s="166"/>
      <c r="I27" s="166"/>
      <c r="O27" s="167">
        <v>1</v>
      </c>
    </row>
    <row r="28" spans="1:104" ht="12.75">
      <c r="A28" s="168">
        <v>11</v>
      </c>
      <c r="B28" s="169" t="s">
        <v>118</v>
      </c>
      <c r="C28" s="170" t="s">
        <v>119</v>
      </c>
      <c r="D28" s="171" t="s">
        <v>86</v>
      </c>
      <c r="E28" s="172">
        <v>0.5</v>
      </c>
      <c r="F28" s="172"/>
      <c r="G28" s="173"/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</v>
      </c>
      <c r="CB28" s="174">
        <v>1</v>
      </c>
      <c r="CZ28" s="145">
        <v>0.0012799999999995</v>
      </c>
    </row>
    <row r="29" spans="1:15" ht="12.75">
      <c r="A29" s="175"/>
      <c r="B29" s="178"/>
      <c r="C29" s="252" t="s">
        <v>120</v>
      </c>
      <c r="D29" s="253"/>
      <c r="E29" s="179">
        <v>0.5</v>
      </c>
      <c r="F29" s="180"/>
      <c r="G29" s="181"/>
      <c r="M29" s="177" t="s">
        <v>120</v>
      </c>
      <c r="O29" s="167"/>
    </row>
    <row r="30" spans="1:104" ht="12.75">
      <c r="A30" s="168">
        <v>12</v>
      </c>
      <c r="B30" s="169" t="s">
        <v>121</v>
      </c>
      <c r="C30" s="170" t="s">
        <v>122</v>
      </c>
      <c r="D30" s="171" t="s">
        <v>86</v>
      </c>
      <c r="E30" s="172">
        <v>1.2</v>
      </c>
      <c r="F30" s="172"/>
      <c r="G30" s="173"/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1</v>
      </c>
      <c r="CZ30" s="145">
        <v>0.00146999999999942</v>
      </c>
    </row>
    <row r="31" spans="1:15" ht="12.75">
      <c r="A31" s="175"/>
      <c r="B31" s="178"/>
      <c r="C31" s="252" t="s">
        <v>123</v>
      </c>
      <c r="D31" s="253"/>
      <c r="E31" s="179">
        <v>1.2</v>
      </c>
      <c r="F31" s="180"/>
      <c r="G31" s="181"/>
      <c r="M31" s="177" t="s">
        <v>123</v>
      </c>
      <c r="O31" s="167"/>
    </row>
    <row r="32" spans="1:104" ht="12.75">
      <c r="A32" s="168">
        <v>13</v>
      </c>
      <c r="B32" s="169" t="s">
        <v>124</v>
      </c>
      <c r="C32" s="170" t="s">
        <v>125</v>
      </c>
      <c r="D32" s="171" t="s">
        <v>95</v>
      </c>
      <c r="E32" s="172">
        <v>1</v>
      </c>
      <c r="F32" s="172"/>
      <c r="G32" s="173"/>
      <c r="O32" s="167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1</v>
      </c>
      <c r="CB32" s="174">
        <v>1</v>
      </c>
      <c r="CZ32" s="145">
        <v>0.000340000000000007</v>
      </c>
    </row>
    <row r="33" spans="1:104" ht="12.75">
      <c r="A33" s="168">
        <v>14</v>
      </c>
      <c r="B33" s="169" t="s">
        <v>126</v>
      </c>
      <c r="C33" s="170" t="s">
        <v>127</v>
      </c>
      <c r="D33" s="171" t="s">
        <v>95</v>
      </c>
      <c r="E33" s="172">
        <v>5</v>
      </c>
      <c r="F33" s="172"/>
      <c r="G33" s="173"/>
      <c r="O33" s="167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</v>
      </c>
      <c r="CB33" s="174">
        <v>1</v>
      </c>
      <c r="CZ33" s="145">
        <v>0.00132999999999939</v>
      </c>
    </row>
    <row r="34" spans="1:104" ht="12.75">
      <c r="A34" s="168">
        <v>15</v>
      </c>
      <c r="B34" s="169" t="s">
        <v>128</v>
      </c>
      <c r="C34" s="170" t="s">
        <v>129</v>
      </c>
      <c r="D34" s="171" t="s">
        <v>95</v>
      </c>
      <c r="E34" s="172">
        <v>1</v>
      </c>
      <c r="F34" s="172"/>
      <c r="G34" s="173"/>
      <c r="O34" s="167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1</v>
      </c>
      <c r="CZ34" s="145">
        <v>0.000340000000000007</v>
      </c>
    </row>
    <row r="35" spans="1:104" ht="22.5">
      <c r="A35" s="168">
        <v>16</v>
      </c>
      <c r="B35" s="169" t="s">
        <v>130</v>
      </c>
      <c r="C35" s="170" t="s">
        <v>131</v>
      </c>
      <c r="D35" s="171" t="s">
        <v>115</v>
      </c>
      <c r="E35" s="172">
        <v>1</v>
      </c>
      <c r="F35" s="172"/>
      <c r="G35" s="173"/>
      <c r="O35" s="167">
        <v>2</v>
      </c>
      <c r="AA35" s="145">
        <v>12</v>
      </c>
      <c r="AB35" s="145">
        <v>0</v>
      </c>
      <c r="AC35" s="145">
        <v>239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12</v>
      </c>
      <c r="CB35" s="174">
        <v>0</v>
      </c>
      <c r="CZ35" s="145">
        <v>0</v>
      </c>
    </row>
    <row r="36" spans="1:57" ht="12.75">
      <c r="A36" s="182"/>
      <c r="B36" s="183" t="s">
        <v>78</v>
      </c>
      <c r="C36" s="184" t="str">
        <f>CONCATENATE(B27," ",C27)</f>
        <v>96 Bourání konstrukcí</v>
      </c>
      <c r="D36" s="185"/>
      <c r="E36" s="186"/>
      <c r="F36" s="187"/>
      <c r="G36" s="188"/>
      <c r="O36" s="167">
        <v>4</v>
      </c>
      <c r="BA36" s="189">
        <f>SUM(BA27:BA35)</f>
        <v>0</v>
      </c>
      <c r="BB36" s="189">
        <f>SUM(BB27:BB35)</f>
        <v>0</v>
      </c>
      <c r="BC36" s="189">
        <f>SUM(BC27:BC35)</f>
        <v>0</v>
      </c>
      <c r="BD36" s="189">
        <f>SUM(BD27:BD35)</f>
        <v>0</v>
      </c>
      <c r="BE36" s="189">
        <f>SUM(BE27:BE35)</f>
        <v>0</v>
      </c>
    </row>
    <row r="37" spans="1:15" ht="12.75">
      <c r="A37" s="160" t="s">
        <v>74</v>
      </c>
      <c r="B37" s="161" t="s">
        <v>132</v>
      </c>
      <c r="C37" s="162" t="s">
        <v>133</v>
      </c>
      <c r="D37" s="163"/>
      <c r="E37" s="164"/>
      <c r="F37" s="164"/>
      <c r="G37" s="165"/>
      <c r="H37" s="166"/>
      <c r="I37" s="166"/>
      <c r="O37" s="167">
        <v>1</v>
      </c>
    </row>
    <row r="38" spans="1:104" ht="12.75">
      <c r="A38" s="168">
        <v>17</v>
      </c>
      <c r="B38" s="169" t="s">
        <v>134</v>
      </c>
      <c r="C38" s="170" t="s">
        <v>135</v>
      </c>
      <c r="D38" s="171" t="s">
        <v>136</v>
      </c>
      <c r="E38" s="172">
        <v>3.65504399999756</v>
      </c>
      <c r="F38" s="172"/>
      <c r="G38" s="173"/>
      <c r="O38" s="167">
        <v>2</v>
      </c>
      <c r="AA38" s="145">
        <v>7</v>
      </c>
      <c r="AB38" s="145">
        <v>1</v>
      </c>
      <c r="AC38" s="145">
        <v>2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7</v>
      </c>
      <c r="CB38" s="174">
        <v>1</v>
      </c>
      <c r="CZ38" s="145">
        <v>0</v>
      </c>
    </row>
    <row r="39" spans="1:57" ht="12.75">
      <c r="A39" s="182"/>
      <c r="B39" s="183" t="s">
        <v>78</v>
      </c>
      <c r="C39" s="184" t="str">
        <f>CONCATENATE(B37," ",C37)</f>
        <v>99 Staveništní přesun hmot</v>
      </c>
      <c r="D39" s="185"/>
      <c r="E39" s="186"/>
      <c r="F39" s="187"/>
      <c r="G39" s="188"/>
      <c r="O39" s="167">
        <v>4</v>
      </c>
      <c r="BA39" s="189">
        <f>SUM(BA37:BA38)</f>
        <v>0</v>
      </c>
      <c r="BB39" s="189">
        <f>SUM(BB37:BB38)</f>
        <v>0</v>
      </c>
      <c r="BC39" s="189">
        <f>SUM(BC37:BC38)</f>
        <v>0</v>
      </c>
      <c r="BD39" s="189">
        <f>SUM(BD37:BD38)</f>
        <v>0</v>
      </c>
      <c r="BE39" s="189">
        <f>SUM(BE37:BE38)</f>
        <v>0</v>
      </c>
    </row>
    <row r="40" spans="1:15" ht="12.75">
      <c r="A40" s="160" t="s">
        <v>74</v>
      </c>
      <c r="B40" s="161" t="s">
        <v>137</v>
      </c>
      <c r="C40" s="162" t="s">
        <v>138</v>
      </c>
      <c r="D40" s="163"/>
      <c r="E40" s="164"/>
      <c r="F40" s="164"/>
      <c r="G40" s="165"/>
      <c r="H40" s="166"/>
      <c r="I40" s="166"/>
      <c r="O40" s="167">
        <v>1</v>
      </c>
    </row>
    <row r="41" spans="1:104" ht="12.75">
      <c r="A41" s="168">
        <v>18</v>
      </c>
      <c r="B41" s="169" t="s">
        <v>139</v>
      </c>
      <c r="C41" s="170" t="s">
        <v>140</v>
      </c>
      <c r="D41" s="171" t="s">
        <v>100</v>
      </c>
      <c r="E41" s="172">
        <v>11</v>
      </c>
      <c r="F41" s="172"/>
      <c r="G41" s="173"/>
      <c r="O41" s="167">
        <v>2</v>
      </c>
      <c r="AA41" s="145">
        <v>1</v>
      </c>
      <c r="AB41" s="145">
        <v>7</v>
      </c>
      <c r="AC41" s="145">
        <v>7</v>
      </c>
      <c r="AZ41" s="145">
        <v>2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7</v>
      </c>
      <c r="CZ41" s="145">
        <v>0</v>
      </c>
    </row>
    <row r="42" spans="1:15" ht="12.75">
      <c r="A42" s="175"/>
      <c r="B42" s="178"/>
      <c r="C42" s="245" t="s">
        <v>141</v>
      </c>
      <c r="D42" s="246"/>
      <c r="E42" s="214">
        <v>5</v>
      </c>
      <c r="F42" s="180"/>
      <c r="G42" s="181"/>
      <c r="M42" s="177" t="s">
        <v>141</v>
      </c>
      <c r="O42" s="167"/>
    </row>
    <row r="43" spans="1:15" ht="12.75">
      <c r="A43" s="175"/>
      <c r="B43" s="178"/>
      <c r="C43" s="245" t="s">
        <v>142</v>
      </c>
      <c r="D43" s="246"/>
      <c r="E43" s="214">
        <v>6</v>
      </c>
      <c r="F43" s="180"/>
      <c r="G43" s="181"/>
      <c r="M43" s="177" t="s">
        <v>142</v>
      </c>
      <c r="O43" s="167"/>
    </row>
    <row r="44" spans="1:104" ht="12.75">
      <c r="A44" s="168">
        <v>19</v>
      </c>
      <c r="B44" s="169" t="s">
        <v>143</v>
      </c>
      <c r="C44" s="215" t="s">
        <v>144</v>
      </c>
      <c r="D44" s="216" t="s">
        <v>100</v>
      </c>
      <c r="E44" s="217">
        <v>71</v>
      </c>
      <c r="F44" s="172"/>
      <c r="G44" s="173"/>
      <c r="O44" s="167">
        <v>2</v>
      </c>
      <c r="AA44" s="145">
        <v>1</v>
      </c>
      <c r="AB44" s="145">
        <v>7</v>
      </c>
      <c r="AC44" s="145">
        <v>7</v>
      </c>
      <c r="AZ44" s="145">
        <v>2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4">
        <v>1</v>
      </c>
      <c r="CB44" s="174">
        <v>7</v>
      </c>
      <c r="CZ44" s="145">
        <v>0</v>
      </c>
    </row>
    <row r="45" spans="1:15" ht="12.75">
      <c r="A45" s="175"/>
      <c r="B45" s="178"/>
      <c r="C45" s="245" t="s">
        <v>145</v>
      </c>
      <c r="D45" s="246"/>
      <c r="E45" s="214">
        <v>29</v>
      </c>
      <c r="F45" s="180"/>
      <c r="G45" s="181"/>
      <c r="M45" s="177" t="s">
        <v>145</v>
      </c>
      <c r="O45" s="167"/>
    </row>
    <row r="46" spans="1:15" ht="12.75">
      <c r="A46" s="175"/>
      <c r="B46" s="178"/>
      <c r="C46" s="245" t="s">
        <v>146</v>
      </c>
      <c r="D46" s="246"/>
      <c r="E46" s="214">
        <v>42</v>
      </c>
      <c r="F46" s="180"/>
      <c r="G46" s="181"/>
      <c r="M46" s="177" t="s">
        <v>146</v>
      </c>
      <c r="O46" s="167"/>
    </row>
    <row r="47" spans="1:104" ht="12.75">
      <c r="A47" s="168">
        <v>20</v>
      </c>
      <c r="B47" s="169" t="s">
        <v>147</v>
      </c>
      <c r="C47" s="215" t="s">
        <v>148</v>
      </c>
      <c r="D47" s="216" t="s">
        <v>100</v>
      </c>
      <c r="E47" s="217">
        <v>40</v>
      </c>
      <c r="F47" s="172"/>
      <c r="G47" s="173"/>
      <c r="O47" s="167">
        <v>2</v>
      </c>
      <c r="AA47" s="145">
        <v>1</v>
      </c>
      <c r="AB47" s="145">
        <v>7</v>
      </c>
      <c r="AC47" s="145">
        <v>7</v>
      </c>
      <c r="AZ47" s="145">
        <v>2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4">
        <v>1</v>
      </c>
      <c r="CB47" s="174">
        <v>7</v>
      </c>
      <c r="CZ47" s="145">
        <v>0</v>
      </c>
    </row>
    <row r="48" spans="1:15" ht="12.75">
      <c r="A48" s="175"/>
      <c r="B48" s="178"/>
      <c r="C48" s="245" t="s">
        <v>149</v>
      </c>
      <c r="D48" s="246"/>
      <c r="E48" s="214">
        <v>10</v>
      </c>
      <c r="F48" s="180"/>
      <c r="G48" s="181"/>
      <c r="M48" s="177" t="s">
        <v>149</v>
      </c>
      <c r="O48" s="167"/>
    </row>
    <row r="49" spans="1:15" ht="12.75">
      <c r="A49" s="175"/>
      <c r="B49" s="178"/>
      <c r="C49" s="245" t="s">
        <v>150</v>
      </c>
      <c r="D49" s="246"/>
      <c r="E49" s="214">
        <v>27</v>
      </c>
      <c r="F49" s="180"/>
      <c r="G49" s="181"/>
      <c r="M49" s="177" t="s">
        <v>150</v>
      </c>
      <c r="O49" s="167"/>
    </row>
    <row r="50" spans="1:15" ht="12.75">
      <c r="A50" s="175"/>
      <c r="B50" s="178"/>
      <c r="C50" s="245" t="s">
        <v>151</v>
      </c>
      <c r="D50" s="246"/>
      <c r="E50" s="214">
        <v>3</v>
      </c>
      <c r="F50" s="180"/>
      <c r="G50" s="181"/>
      <c r="M50" s="177" t="s">
        <v>151</v>
      </c>
      <c r="O50" s="167"/>
    </row>
    <row r="51" spans="1:104" ht="22.5">
      <c r="A51" s="168">
        <v>21</v>
      </c>
      <c r="B51" s="169" t="s">
        <v>152</v>
      </c>
      <c r="C51" s="215" t="s">
        <v>153</v>
      </c>
      <c r="D51" s="216" t="s">
        <v>100</v>
      </c>
      <c r="E51" s="217">
        <v>7.8</v>
      </c>
      <c r="F51" s="172"/>
      <c r="G51" s="173"/>
      <c r="O51" s="167">
        <v>2</v>
      </c>
      <c r="AA51" s="145">
        <v>1</v>
      </c>
      <c r="AB51" s="145">
        <v>7</v>
      </c>
      <c r="AC51" s="145">
        <v>7</v>
      </c>
      <c r="AZ51" s="145">
        <v>2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4">
        <v>1</v>
      </c>
      <c r="CB51" s="174">
        <v>7</v>
      </c>
      <c r="CZ51" s="145">
        <v>0</v>
      </c>
    </row>
    <row r="52" spans="1:15" ht="12.75">
      <c r="A52" s="175"/>
      <c r="B52" s="178"/>
      <c r="C52" s="245" t="s">
        <v>154</v>
      </c>
      <c r="D52" s="246"/>
      <c r="E52" s="214">
        <v>7</v>
      </c>
      <c r="F52" s="180"/>
      <c r="G52" s="181"/>
      <c r="M52" s="177" t="s">
        <v>154</v>
      </c>
      <c r="O52" s="167"/>
    </row>
    <row r="53" spans="1:15" ht="12.75">
      <c r="A53" s="175"/>
      <c r="B53" s="178"/>
      <c r="C53" s="245" t="s">
        <v>155</v>
      </c>
      <c r="D53" s="246"/>
      <c r="E53" s="214">
        <v>0.8</v>
      </c>
      <c r="F53" s="180"/>
      <c r="G53" s="181"/>
      <c r="M53" s="177" t="s">
        <v>155</v>
      </c>
      <c r="O53" s="167"/>
    </row>
    <row r="54" spans="1:104" ht="12.75">
      <c r="A54" s="168">
        <v>22</v>
      </c>
      <c r="B54" s="169" t="s">
        <v>156</v>
      </c>
      <c r="C54" s="215" t="s">
        <v>157</v>
      </c>
      <c r="D54" s="216" t="s">
        <v>100</v>
      </c>
      <c r="E54" s="217">
        <v>5</v>
      </c>
      <c r="F54" s="172"/>
      <c r="G54" s="173"/>
      <c r="O54" s="167">
        <v>2</v>
      </c>
      <c r="AA54" s="145">
        <v>3</v>
      </c>
      <c r="AB54" s="145">
        <v>0</v>
      </c>
      <c r="AC54" s="145">
        <v>28377107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3</v>
      </c>
      <c r="CB54" s="174">
        <v>0</v>
      </c>
      <c r="CZ54" s="145">
        <v>6.00000000000045E-05</v>
      </c>
    </row>
    <row r="55" spans="1:104" ht="12.75">
      <c r="A55" s="168">
        <v>23</v>
      </c>
      <c r="B55" s="169" t="s">
        <v>158</v>
      </c>
      <c r="C55" s="215" t="s">
        <v>159</v>
      </c>
      <c r="D55" s="216" t="s">
        <v>100</v>
      </c>
      <c r="E55" s="217">
        <v>2</v>
      </c>
      <c r="F55" s="172"/>
      <c r="G55" s="173"/>
      <c r="O55" s="167">
        <v>2</v>
      </c>
      <c r="AA55" s="145">
        <v>3</v>
      </c>
      <c r="AB55" s="145">
        <v>0</v>
      </c>
      <c r="AC55" s="145">
        <v>28377108</v>
      </c>
      <c r="AZ55" s="145">
        <v>2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3</v>
      </c>
      <c r="CB55" s="174">
        <v>0</v>
      </c>
      <c r="CZ55" s="145">
        <v>6.00000000000045E-05</v>
      </c>
    </row>
    <row r="56" spans="1:104" ht="12.75">
      <c r="A56" s="168">
        <v>24</v>
      </c>
      <c r="B56" s="169" t="s">
        <v>160</v>
      </c>
      <c r="C56" s="215" t="s">
        <v>161</v>
      </c>
      <c r="D56" s="216" t="s">
        <v>100</v>
      </c>
      <c r="E56" s="217">
        <v>27</v>
      </c>
      <c r="F56" s="172"/>
      <c r="G56" s="173"/>
      <c r="O56" s="167">
        <v>2</v>
      </c>
      <c r="AA56" s="145">
        <v>3</v>
      </c>
      <c r="AB56" s="145">
        <v>0</v>
      </c>
      <c r="AC56" s="145">
        <v>28377110</v>
      </c>
      <c r="AZ56" s="145">
        <v>2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3</v>
      </c>
      <c r="CB56" s="174">
        <v>0</v>
      </c>
      <c r="CZ56" s="145">
        <v>6.00000000000045E-05</v>
      </c>
    </row>
    <row r="57" spans="1:15" ht="12.75">
      <c r="A57" s="175"/>
      <c r="B57" s="178"/>
      <c r="C57" s="245" t="s">
        <v>162</v>
      </c>
      <c r="D57" s="246"/>
      <c r="E57" s="214">
        <v>27</v>
      </c>
      <c r="F57" s="180"/>
      <c r="G57" s="181"/>
      <c r="M57" s="177" t="s">
        <v>162</v>
      </c>
      <c r="O57" s="167"/>
    </row>
    <row r="58" spans="1:104" ht="12.75">
      <c r="A58" s="168">
        <v>25</v>
      </c>
      <c r="B58" s="169" t="s">
        <v>163</v>
      </c>
      <c r="C58" s="170" t="s">
        <v>164</v>
      </c>
      <c r="D58" s="171" t="s">
        <v>100</v>
      </c>
      <c r="E58" s="172">
        <v>7</v>
      </c>
      <c r="F58" s="172"/>
      <c r="G58" s="173"/>
      <c r="O58" s="167">
        <v>2</v>
      </c>
      <c r="AA58" s="145">
        <v>3</v>
      </c>
      <c r="AB58" s="145">
        <v>0</v>
      </c>
      <c r="AC58" s="145">
        <v>28377114</v>
      </c>
      <c r="AZ58" s="145">
        <v>2</v>
      </c>
      <c r="BA58" s="145">
        <f aca="true" t="shared" si="5" ref="BA58:BA67">IF(AZ58=1,G58,0)</f>
        <v>0</v>
      </c>
      <c r="BB58" s="145">
        <f aca="true" t="shared" si="6" ref="BB58:BB67">IF(AZ58=2,G58,0)</f>
        <v>0</v>
      </c>
      <c r="BC58" s="145">
        <f aca="true" t="shared" si="7" ref="BC58:BC67">IF(AZ58=3,G58,0)</f>
        <v>0</v>
      </c>
      <c r="BD58" s="145">
        <f aca="true" t="shared" si="8" ref="BD58:BD67">IF(AZ58=4,G58,0)</f>
        <v>0</v>
      </c>
      <c r="BE58" s="145">
        <f aca="true" t="shared" si="9" ref="BE58:BE67">IF(AZ58=5,G58,0)</f>
        <v>0</v>
      </c>
      <c r="CA58" s="174">
        <v>3</v>
      </c>
      <c r="CB58" s="174">
        <v>0</v>
      </c>
      <c r="CZ58" s="145">
        <v>0.000110000000000054</v>
      </c>
    </row>
    <row r="59" spans="1:104" ht="12.75">
      <c r="A59" s="168">
        <v>26</v>
      </c>
      <c r="B59" s="169" t="s">
        <v>165</v>
      </c>
      <c r="C59" s="170" t="s">
        <v>166</v>
      </c>
      <c r="D59" s="171" t="s">
        <v>100</v>
      </c>
      <c r="E59" s="172">
        <v>10</v>
      </c>
      <c r="F59" s="172"/>
      <c r="G59" s="173"/>
      <c r="O59" s="167">
        <v>2</v>
      </c>
      <c r="AA59" s="145">
        <v>3</v>
      </c>
      <c r="AB59" s="145">
        <v>0</v>
      </c>
      <c r="AC59" s="145">
        <v>28377116</v>
      </c>
      <c r="AZ59" s="145">
        <v>2</v>
      </c>
      <c r="BA59" s="145">
        <f t="shared" si="5"/>
        <v>0</v>
      </c>
      <c r="BB59" s="145">
        <f t="shared" si="6"/>
        <v>0</v>
      </c>
      <c r="BC59" s="145">
        <f t="shared" si="7"/>
        <v>0</v>
      </c>
      <c r="BD59" s="145">
        <f t="shared" si="8"/>
        <v>0</v>
      </c>
      <c r="BE59" s="145">
        <f t="shared" si="9"/>
        <v>0</v>
      </c>
      <c r="CA59" s="174">
        <v>3</v>
      </c>
      <c r="CB59" s="174">
        <v>0</v>
      </c>
      <c r="CZ59" s="145">
        <v>0.000120000000000009</v>
      </c>
    </row>
    <row r="60" spans="1:104" ht="12.75">
      <c r="A60" s="168">
        <v>27</v>
      </c>
      <c r="B60" s="169" t="s">
        <v>167</v>
      </c>
      <c r="C60" s="170" t="s">
        <v>168</v>
      </c>
      <c r="D60" s="171" t="s">
        <v>100</v>
      </c>
      <c r="E60" s="172">
        <v>27</v>
      </c>
      <c r="F60" s="172"/>
      <c r="G60" s="173"/>
      <c r="O60" s="167">
        <v>2</v>
      </c>
      <c r="AA60" s="145">
        <v>3</v>
      </c>
      <c r="AB60" s="145">
        <v>0</v>
      </c>
      <c r="AC60" s="145">
        <v>28377118</v>
      </c>
      <c r="AZ60" s="145">
        <v>2</v>
      </c>
      <c r="BA60" s="145">
        <f t="shared" si="5"/>
        <v>0</v>
      </c>
      <c r="BB60" s="145">
        <f t="shared" si="6"/>
        <v>0</v>
      </c>
      <c r="BC60" s="145">
        <f t="shared" si="7"/>
        <v>0</v>
      </c>
      <c r="BD60" s="145">
        <f t="shared" si="8"/>
        <v>0</v>
      </c>
      <c r="BE60" s="145">
        <f t="shared" si="9"/>
        <v>0</v>
      </c>
      <c r="CA60" s="174">
        <v>3</v>
      </c>
      <c r="CB60" s="174">
        <v>0</v>
      </c>
      <c r="CZ60" s="145">
        <v>0.000180000000000069</v>
      </c>
    </row>
    <row r="61" spans="1:104" ht="12.75">
      <c r="A61" s="168">
        <v>28</v>
      </c>
      <c r="B61" s="169" t="s">
        <v>169</v>
      </c>
      <c r="C61" s="170" t="s">
        <v>170</v>
      </c>
      <c r="D61" s="171" t="s">
        <v>100</v>
      </c>
      <c r="E61" s="172">
        <v>4</v>
      </c>
      <c r="F61" s="172"/>
      <c r="G61" s="173"/>
      <c r="O61" s="167">
        <v>2</v>
      </c>
      <c r="AA61" s="145">
        <v>3</v>
      </c>
      <c r="AB61" s="145">
        <v>7</v>
      </c>
      <c r="AC61" s="145">
        <v>28377303</v>
      </c>
      <c r="AZ61" s="145">
        <v>2</v>
      </c>
      <c r="BA61" s="145">
        <f t="shared" si="5"/>
        <v>0</v>
      </c>
      <c r="BB61" s="145">
        <f t="shared" si="6"/>
        <v>0</v>
      </c>
      <c r="BC61" s="145">
        <f t="shared" si="7"/>
        <v>0</v>
      </c>
      <c r="BD61" s="145">
        <f t="shared" si="8"/>
        <v>0</v>
      </c>
      <c r="BE61" s="145">
        <f t="shared" si="9"/>
        <v>0</v>
      </c>
      <c r="CA61" s="174">
        <v>3</v>
      </c>
      <c r="CB61" s="174">
        <v>7</v>
      </c>
      <c r="CZ61" s="145">
        <v>6.00000000000045E-05</v>
      </c>
    </row>
    <row r="62" spans="1:104" ht="12.75">
      <c r="A62" s="168">
        <v>29</v>
      </c>
      <c r="B62" s="169" t="s">
        <v>171</v>
      </c>
      <c r="C62" s="170" t="s">
        <v>172</v>
      </c>
      <c r="D62" s="171" t="s">
        <v>100</v>
      </c>
      <c r="E62" s="172">
        <v>2</v>
      </c>
      <c r="F62" s="172"/>
      <c r="G62" s="173"/>
      <c r="O62" s="167">
        <v>2</v>
      </c>
      <c r="AA62" s="145">
        <v>3</v>
      </c>
      <c r="AB62" s="145">
        <v>7</v>
      </c>
      <c r="AC62" s="145">
        <v>28377304</v>
      </c>
      <c r="AZ62" s="145">
        <v>2</v>
      </c>
      <c r="BA62" s="145">
        <f t="shared" si="5"/>
        <v>0</v>
      </c>
      <c r="BB62" s="145">
        <f t="shared" si="6"/>
        <v>0</v>
      </c>
      <c r="BC62" s="145">
        <f t="shared" si="7"/>
        <v>0</v>
      </c>
      <c r="BD62" s="145">
        <f t="shared" si="8"/>
        <v>0</v>
      </c>
      <c r="BE62" s="145">
        <f t="shared" si="9"/>
        <v>0</v>
      </c>
      <c r="CA62" s="174">
        <v>3</v>
      </c>
      <c r="CB62" s="174">
        <v>7</v>
      </c>
      <c r="CZ62" s="145">
        <v>6.00000000000045E-05</v>
      </c>
    </row>
    <row r="63" spans="1:104" ht="12.75">
      <c r="A63" s="168">
        <v>30</v>
      </c>
      <c r="B63" s="169" t="s">
        <v>173</v>
      </c>
      <c r="C63" s="170" t="s">
        <v>174</v>
      </c>
      <c r="D63" s="171" t="s">
        <v>100</v>
      </c>
      <c r="E63" s="172">
        <v>85</v>
      </c>
      <c r="F63" s="172"/>
      <c r="G63" s="173"/>
      <c r="O63" s="167">
        <v>2</v>
      </c>
      <c r="AA63" s="145">
        <v>3</v>
      </c>
      <c r="AB63" s="145">
        <v>7</v>
      </c>
      <c r="AC63" s="145">
        <v>28377305</v>
      </c>
      <c r="AZ63" s="145">
        <v>2</v>
      </c>
      <c r="BA63" s="145">
        <f t="shared" si="5"/>
        <v>0</v>
      </c>
      <c r="BB63" s="145">
        <f t="shared" si="6"/>
        <v>0</v>
      </c>
      <c r="BC63" s="145">
        <f t="shared" si="7"/>
        <v>0</v>
      </c>
      <c r="BD63" s="145">
        <f t="shared" si="8"/>
        <v>0</v>
      </c>
      <c r="BE63" s="145">
        <f t="shared" si="9"/>
        <v>0</v>
      </c>
      <c r="CA63" s="174">
        <v>3</v>
      </c>
      <c r="CB63" s="174">
        <v>7</v>
      </c>
      <c r="CZ63" s="145">
        <v>6.00000000000045E-05</v>
      </c>
    </row>
    <row r="64" spans="1:104" ht="12.75">
      <c r="A64" s="168">
        <v>31</v>
      </c>
      <c r="B64" s="169" t="s">
        <v>175</v>
      </c>
      <c r="C64" s="170" t="s">
        <v>176</v>
      </c>
      <c r="D64" s="171" t="s">
        <v>100</v>
      </c>
      <c r="E64" s="172">
        <v>3</v>
      </c>
      <c r="F64" s="172"/>
      <c r="G64" s="173"/>
      <c r="O64" s="167">
        <v>2</v>
      </c>
      <c r="AA64" s="145">
        <v>3</v>
      </c>
      <c r="AB64" s="145">
        <v>7</v>
      </c>
      <c r="AC64" s="145">
        <v>28377309</v>
      </c>
      <c r="AZ64" s="145">
        <v>2</v>
      </c>
      <c r="BA64" s="145">
        <f t="shared" si="5"/>
        <v>0</v>
      </c>
      <c r="BB64" s="145">
        <f t="shared" si="6"/>
        <v>0</v>
      </c>
      <c r="BC64" s="145">
        <f t="shared" si="7"/>
        <v>0</v>
      </c>
      <c r="BD64" s="145">
        <f t="shared" si="8"/>
        <v>0</v>
      </c>
      <c r="BE64" s="145">
        <f t="shared" si="9"/>
        <v>0</v>
      </c>
      <c r="CA64" s="174">
        <v>3</v>
      </c>
      <c r="CB64" s="174">
        <v>7</v>
      </c>
      <c r="CZ64" s="145">
        <v>6.00000000000045E-05</v>
      </c>
    </row>
    <row r="65" spans="1:104" ht="12.75">
      <c r="A65" s="168">
        <v>32</v>
      </c>
      <c r="B65" s="169" t="s">
        <v>177</v>
      </c>
      <c r="C65" s="170" t="s">
        <v>178</v>
      </c>
      <c r="D65" s="171" t="s">
        <v>100</v>
      </c>
      <c r="E65" s="172">
        <v>7</v>
      </c>
      <c r="F65" s="172"/>
      <c r="G65" s="173"/>
      <c r="O65" s="167">
        <v>2</v>
      </c>
      <c r="AA65" s="145">
        <v>3</v>
      </c>
      <c r="AB65" s="145">
        <v>7</v>
      </c>
      <c r="AC65" s="145">
        <v>28377311</v>
      </c>
      <c r="AZ65" s="145">
        <v>2</v>
      </c>
      <c r="BA65" s="145">
        <f t="shared" si="5"/>
        <v>0</v>
      </c>
      <c r="BB65" s="145">
        <f t="shared" si="6"/>
        <v>0</v>
      </c>
      <c r="BC65" s="145">
        <f t="shared" si="7"/>
        <v>0</v>
      </c>
      <c r="BD65" s="145">
        <f t="shared" si="8"/>
        <v>0</v>
      </c>
      <c r="BE65" s="145">
        <f t="shared" si="9"/>
        <v>0</v>
      </c>
      <c r="CA65" s="174">
        <v>3</v>
      </c>
      <c r="CB65" s="174">
        <v>7</v>
      </c>
      <c r="CZ65" s="145">
        <v>6.00000000000045E-05</v>
      </c>
    </row>
    <row r="66" spans="1:104" ht="12.75">
      <c r="A66" s="168">
        <v>33</v>
      </c>
      <c r="B66" s="169" t="s">
        <v>179</v>
      </c>
      <c r="C66" s="170" t="s">
        <v>180</v>
      </c>
      <c r="D66" s="171" t="s">
        <v>100</v>
      </c>
      <c r="E66" s="172">
        <v>0.8</v>
      </c>
      <c r="F66" s="172"/>
      <c r="G66" s="173"/>
      <c r="O66" s="167">
        <v>2</v>
      </c>
      <c r="AA66" s="145">
        <v>3</v>
      </c>
      <c r="AB66" s="145">
        <v>7</v>
      </c>
      <c r="AC66" s="145">
        <v>28377319</v>
      </c>
      <c r="AZ66" s="145">
        <v>2</v>
      </c>
      <c r="BA66" s="145">
        <f t="shared" si="5"/>
        <v>0</v>
      </c>
      <c r="BB66" s="145">
        <f t="shared" si="6"/>
        <v>0</v>
      </c>
      <c r="BC66" s="145">
        <f t="shared" si="7"/>
        <v>0</v>
      </c>
      <c r="BD66" s="145">
        <f t="shared" si="8"/>
        <v>0</v>
      </c>
      <c r="BE66" s="145">
        <f t="shared" si="9"/>
        <v>0</v>
      </c>
      <c r="CA66" s="174">
        <v>3</v>
      </c>
      <c r="CB66" s="174">
        <v>7</v>
      </c>
      <c r="CZ66" s="145">
        <v>6.00000000000045E-05</v>
      </c>
    </row>
    <row r="67" spans="1:104" ht="12.75">
      <c r="A67" s="168">
        <v>34</v>
      </c>
      <c r="B67" s="169" t="s">
        <v>181</v>
      </c>
      <c r="C67" s="170" t="s">
        <v>182</v>
      </c>
      <c r="D67" s="171" t="s">
        <v>62</v>
      </c>
      <c r="E67" s="172">
        <v>235.81162</v>
      </c>
      <c r="F67" s="172"/>
      <c r="G67" s="173"/>
      <c r="O67" s="167">
        <v>2</v>
      </c>
      <c r="AA67" s="145">
        <v>7</v>
      </c>
      <c r="AB67" s="145">
        <v>1002</v>
      </c>
      <c r="AC67" s="145">
        <v>5</v>
      </c>
      <c r="AZ67" s="145">
        <v>2</v>
      </c>
      <c r="BA67" s="145">
        <f t="shared" si="5"/>
        <v>0</v>
      </c>
      <c r="BB67" s="145">
        <f t="shared" si="6"/>
        <v>0</v>
      </c>
      <c r="BC67" s="145">
        <f t="shared" si="7"/>
        <v>0</v>
      </c>
      <c r="BD67" s="145">
        <f t="shared" si="8"/>
        <v>0</v>
      </c>
      <c r="BE67" s="145">
        <f t="shared" si="9"/>
        <v>0</v>
      </c>
      <c r="CA67" s="174">
        <v>7</v>
      </c>
      <c r="CB67" s="174">
        <v>1002</v>
      </c>
      <c r="CZ67" s="145">
        <v>0</v>
      </c>
    </row>
    <row r="68" spans="1:57" ht="12.75">
      <c r="A68" s="182"/>
      <c r="B68" s="183" t="s">
        <v>78</v>
      </c>
      <c r="C68" s="184" t="str">
        <f>CONCATENATE(B40," ",C40)</f>
        <v>713 Izolace tepelné</v>
      </c>
      <c r="D68" s="185"/>
      <c r="E68" s="186"/>
      <c r="F68" s="187"/>
      <c r="G68" s="188"/>
      <c r="O68" s="167">
        <v>4</v>
      </c>
      <c r="BA68" s="189">
        <f>SUM(BA40:BA67)</f>
        <v>0</v>
      </c>
      <c r="BB68" s="189">
        <f>SUM(BB40:BB67)</f>
        <v>0</v>
      </c>
      <c r="BC68" s="189">
        <f>SUM(BC40:BC67)</f>
        <v>0</v>
      </c>
      <c r="BD68" s="189">
        <f>SUM(BD40:BD67)</f>
        <v>0</v>
      </c>
      <c r="BE68" s="189">
        <f>SUM(BE40:BE67)</f>
        <v>0</v>
      </c>
    </row>
    <row r="69" spans="1:15" ht="12.75">
      <c r="A69" s="160" t="s">
        <v>74</v>
      </c>
      <c r="B69" s="161" t="s">
        <v>183</v>
      </c>
      <c r="C69" s="162" t="s">
        <v>184</v>
      </c>
      <c r="D69" s="163"/>
      <c r="E69" s="164"/>
      <c r="F69" s="164"/>
      <c r="G69" s="165"/>
      <c r="H69" s="166"/>
      <c r="I69" s="166"/>
      <c r="O69" s="167">
        <v>1</v>
      </c>
    </row>
    <row r="70" spans="1:104" ht="12.75">
      <c r="A70" s="168">
        <v>35</v>
      </c>
      <c r="B70" s="169" t="s">
        <v>185</v>
      </c>
      <c r="C70" s="170" t="s">
        <v>186</v>
      </c>
      <c r="D70" s="171" t="s">
        <v>100</v>
      </c>
      <c r="E70" s="172">
        <v>6</v>
      </c>
      <c r="F70" s="172"/>
      <c r="G70" s="173"/>
      <c r="O70" s="167">
        <v>2</v>
      </c>
      <c r="AA70" s="145">
        <v>1</v>
      </c>
      <c r="AB70" s="145">
        <v>7</v>
      </c>
      <c r="AC70" s="145">
        <v>7</v>
      </c>
      <c r="AZ70" s="145">
        <v>2</v>
      </c>
      <c r="BA70" s="145">
        <f>IF(AZ70=1,G70,0)</f>
        <v>0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74">
        <v>1</v>
      </c>
      <c r="CB70" s="174">
        <v>7</v>
      </c>
      <c r="CZ70" s="145">
        <v>0.00046999999999997</v>
      </c>
    </row>
    <row r="71" spans="1:104" ht="12.75">
      <c r="A71" s="168">
        <v>36</v>
      </c>
      <c r="B71" s="169" t="s">
        <v>187</v>
      </c>
      <c r="C71" s="170" t="s">
        <v>188</v>
      </c>
      <c r="D71" s="171" t="s">
        <v>100</v>
      </c>
      <c r="E71" s="172">
        <v>5</v>
      </c>
      <c r="F71" s="172"/>
      <c r="G71" s="173"/>
      <c r="O71" s="167">
        <v>2</v>
      </c>
      <c r="AA71" s="145">
        <v>1</v>
      </c>
      <c r="AB71" s="145">
        <v>7</v>
      </c>
      <c r="AC71" s="145">
        <v>7</v>
      </c>
      <c r="AZ71" s="145">
        <v>2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1</v>
      </c>
      <c r="CB71" s="174">
        <v>7</v>
      </c>
      <c r="CZ71" s="145">
        <v>0.000700000000000145</v>
      </c>
    </row>
    <row r="72" spans="1:104" ht="22.5">
      <c r="A72" s="168">
        <v>37</v>
      </c>
      <c r="B72" s="169" t="s">
        <v>189</v>
      </c>
      <c r="C72" s="170" t="s">
        <v>190</v>
      </c>
      <c r="D72" s="171" t="s">
        <v>191</v>
      </c>
      <c r="E72" s="172">
        <v>4</v>
      </c>
      <c r="F72" s="172"/>
      <c r="G72" s="173"/>
      <c r="O72" s="167">
        <v>2</v>
      </c>
      <c r="AA72" s="145">
        <v>12</v>
      </c>
      <c r="AB72" s="145">
        <v>0</v>
      </c>
      <c r="AC72" s="145">
        <v>85</v>
      </c>
      <c r="AZ72" s="145">
        <v>2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4">
        <v>12</v>
      </c>
      <c r="CB72" s="174">
        <v>0</v>
      </c>
      <c r="CZ72" s="145">
        <v>0</v>
      </c>
    </row>
    <row r="73" spans="1:104" ht="12.75">
      <c r="A73" s="168">
        <v>38</v>
      </c>
      <c r="B73" s="169" t="s">
        <v>192</v>
      </c>
      <c r="C73" s="170" t="s">
        <v>193</v>
      </c>
      <c r="D73" s="171" t="s">
        <v>77</v>
      </c>
      <c r="E73" s="172">
        <v>1</v>
      </c>
      <c r="F73" s="172"/>
      <c r="G73" s="173"/>
      <c r="O73" s="167">
        <v>2</v>
      </c>
      <c r="AA73" s="145">
        <v>12</v>
      </c>
      <c r="AB73" s="145">
        <v>0</v>
      </c>
      <c r="AC73" s="145">
        <v>86</v>
      </c>
      <c r="AZ73" s="145">
        <v>2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12</v>
      </c>
      <c r="CB73" s="174">
        <v>0</v>
      </c>
      <c r="CZ73" s="145">
        <v>0</v>
      </c>
    </row>
    <row r="74" spans="1:104" ht="12.75">
      <c r="A74" s="168">
        <v>39</v>
      </c>
      <c r="B74" s="169" t="s">
        <v>194</v>
      </c>
      <c r="C74" s="170" t="s">
        <v>195</v>
      </c>
      <c r="D74" s="171" t="s">
        <v>136</v>
      </c>
      <c r="E74" s="172">
        <v>0.00632000000000055</v>
      </c>
      <c r="F74" s="172"/>
      <c r="G74" s="173"/>
      <c r="O74" s="167">
        <v>2</v>
      </c>
      <c r="AA74" s="145">
        <v>7</v>
      </c>
      <c r="AB74" s="145">
        <v>1001</v>
      </c>
      <c r="AC74" s="145">
        <v>5</v>
      </c>
      <c r="AZ74" s="145">
        <v>2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4">
        <v>7</v>
      </c>
      <c r="CB74" s="174">
        <v>1001</v>
      </c>
      <c r="CZ74" s="145">
        <v>0</v>
      </c>
    </row>
    <row r="75" spans="1:57" ht="12.75">
      <c r="A75" s="182"/>
      <c r="B75" s="183" t="s">
        <v>78</v>
      </c>
      <c r="C75" s="184" t="str">
        <f>CONCATENATE(B69," ",C69)</f>
        <v>721 Vnitřní kanalizace</v>
      </c>
      <c r="D75" s="185"/>
      <c r="E75" s="186"/>
      <c r="F75" s="187"/>
      <c r="G75" s="188"/>
      <c r="O75" s="167">
        <v>4</v>
      </c>
      <c r="BA75" s="189">
        <f>SUM(BA69:BA74)</f>
        <v>0</v>
      </c>
      <c r="BB75" s="189">
        <f>SUM(BB69:BB74)</f>
        <v>0</v>
      </c>
      <c r="BC75" s="189">
        <f>SUM(BC69:BC74)</f>
        <v>0</v>
      </c>
      <c r="BD75" s="189">
        <f>SUM(BD69:BD74)</f>
        <v>0</v>
      </c>
      <c r="BE75" s="189">
        <f>SUM(BE69:BE74)</f>
        <v>0</v>
      </c>
    </row>
    <row r="76" spans="1:15" ht="12.75">
      <c r="A76" s="160" t="s">
        <v>74</v>
      </c>
      <c r="B76" s="161" t="s">
        <v>196</v>
      </c>
      <c r="C76" s="162" t="s">
        <v>197</v>
      </c>
      <c r="D76" s="163"/>
      <c r="E76" s="164"/>
      <c r="F76" s="164"/>
      <c r="G76" s="165"/>
      <c r="H76" s="166"/>
      <c r="I76" s="166"/>
      <c r="O76" s="167">
        <v>1</v>
      </c>
    </row>
    <row r="77" spans="1:104" ht="12.75">
      <c r="A77" s="168">
        <v>40</v>
      </c>
      <c r="B77" s="169" t="s">
        <v>198</v>
      </c>
      <c r="C77" s="170" t="s">
        <v>199</v>
      </c>
      <c r="D77" s="171" t="s">
        <v>95</v>
      </c>
      <c r="E77" s="172">
        <v>3</v>
      </c>
      <c r="F77" s="172"/>
      <c r="G77" s="173"/>
      <c r="O77" s="167">
        <v>2</v>
      </c>
      <c r="AA77" s="145">
        <v>1</v>
      </c>
      <c r="AB77" s="145">
        <v>7</v>
      </c>
      <c r="AC77" s="145">
        <v>7</v>
      </c>
      <c r="AZ77" s="145">
        <v>2</v>
      </c>
      <c r="BA77" s="145">
        <f aca="true" t="shared" si="10" ref="BA77:BA83">IF(AZ77=1,G77,0)</f>
        <v>0</v>
      </c>
      <c r="BB77" s="145">
        <f aca="true" t="shared" si="11" ref="BB77:BB83">IF(AZ77=2,G77,0)</f>
        <v>0</v>
      </c>
      <c r="BC77" s="145">
        <f aca="true" t="shared" si="12" ref="BC77:BC83">IF(AZ77=3,G77,0)</f>
        <v>0</v>
      </c>
      <c r="BD77" s="145">
        <f aca="true" t="shared" si="13" ref="BD77:BD83">IF(AZ77=4,G77,0)</f>
        <v>0</v>
      </c>
      <c r="BE77" s="145">
        <f aca="true" t="shared" si="14" ref="BE77:BE83">IF(AZ77=5,G77,0)</f>
        <v>0</v>
      </c>
      <c r="CA77" s="174">
        <v>1</v>
      </c>
      <c r="CB77" s="174">
        <v>7</v>
      </c>
      <c r="CZ77" s="145">
        <v>0.000840000000000174</v>
      </c>
    </row>
    <row r="78" spans="1:104" ht="12.75">
      <c r="A78" s="168">
        <v>41</v>
      </c>
      <c r="B78" s="169" t="s">
        <v>200</v>
      </c>
      <c r="C78" s="170" t="s">
        <v>201</v>
      </c>
      <c r="D78" s="171" t="s">
        <v>95</v>
      </c>
      <c r="E78" s="172">
        <v>3</v>
      </c>
      <c r="F78" s="172"/>
      <c r="G78" s="173"/>
      <c r="O78" s="167">
        <v>2</v>
      </c>
      <c r="AA78" s="145">
        <v>1</v>
      </c>
      <c r="AB78" s="145">
        <v>7</v>
      </c>
      <c r="AC78" s="145">
        <v>7</v>
      </c>
      <c r="AZ78" s="145">
        <v>2</v>
      </c>
      <c r="BA78" s="145">
        <f t="shared" si="10"/>
        <v>0</v>
      </c>
      <c r="BB78" s="145">
        <f t="shared" si="11"/>
        <v>0</v>
      </c>
      <c r="BC78" s="145">
        <f t="shared" si="12"/>
        <v>0</v>
      </c>
      <c r="BD78" s="145">
        <f t="shared" si="13"/>
        <v>0</v>
      </c>
      <c r="BE78" s="145">
        <f t="shared" si="14"/>
        <v>0</v>
      </c>
      <c r="CA78" s="174">
        <v>1</v>
      </c>
      <c r="CB78" s="174">
        <v>7</v>
      </c>
      <c r="CZ78" s="145">
        <v>0.00107000000000035</v>
      </c>
    </row>
    <row r="79" spans="1:104" ht="12.75">
      <c r="A79" s="168">
        <v>42</v>
      </c>
      <c r="B79" s="169" t="s">
        <v>202</v>
      </c>
      <c r="C79" s="170" t="s">
        <v>203</v>
      </c>
      <c r="D79" s="171" t="s">
        <v>95</v>
      </c>
      <c r="E79" s="172">
        <v>5</v>
      </c>
      <c r="F79" s="172"/>
      <c r="G79" s="173"/>
      <c r="O79" s="167">
        <v>2</v>
      </c>
      <c r="AA79" s="145">
        <v>1</v>
      </c>
      <c r="AB79" s="145">
        <v>7</v>
      </c>
      <c r="AC79" s="145">
        <v>7</v>
      </c>
      <c r="AZ79" s="145">
        <v>2</v>
      </c>
      <c r="BA79" s="145">
        <f t="shared" si="10"/>
        <v>0</v>
      </c>
      <c r="BB79" s="145">
        <f t="shared" si="11"/>
        <v>0</v>
      </c>
      <c r="BC79" s="145">
        <f t="shared" si="12"/>
        <v>0</v>
      </c>
      <c r="BD79" s="145">
        <f t="shared" si="13"/>
        <v>0</v>
      </c>
      <c r="BE79" s="145">
        <f t="shared" si="14"/>
        <v>0</v>
      </c>
      <c r="CA79" s="174">
        <v>1</v>
      </c>
      <c r="CB79" s="174">
        <v>7</v>
      </c>
      <c r="CZ79" s="145">
        <v>0.00243000000000038</v>
      </c>
    </row>
    <row r="80" spans="1:104" ht="12.75">
      <c r="A80" s="168">
        <v>43</v>
      </c>
      <c r="B80" s="169" t="s">
        <v>204</v>
      </c>
      <c r="C80" s="170" t="s">
        <v>205</v>
      </c>
      <c r="D80" s="171" t="s">
        <v>95</v>
      </c>
      <c r="E80" s="172">
        <v>1</v>
      </c>
      <c r="F80" s="172"/>
      <c r="G80" s="173"/>
      <c r="O80" s="167">
        <v>2</v>
      </c>
      <c r="AA80" s="145">
        <v>1</v>
      </c>
      <c r="AB80" s="145">
        <v>7</v>
      </c>
      <c r="AC80" s="145">
        <v>7</v>
      </c>
      <c r="AZ80" s="145">
        <v>2</v>
      </c>
      <c r="BA80" s="145">
        <f t="shared" si="10"/>
        <v>0</v>
      </c>
      <c r="BB80" s="145">
        <f t="shared" si="11"/>
        <v>0</v>
      </c>
      <c r="BC80" s="145">
        <f t="shared" si="12"/>
        <v>0</v>
      </c>
      <c r="BD80" s="145">
        <f t="shared" si="13"/>
        <v>0</v>
      </c>
      <c r="BE80" s="145">
        <f t="shared" si="14"/>
        <v>0</v>
      </c>
      <c r="CA80" s="174">
        <v>1</v>
      </c>
      <c r="CB80" s="174">
        <v>7</v>
      </c>
      <c r="CZ80" s="145">
        <v>0.00365000000000038</v>
      </c>
    </row>
    <row r="81" spans="1:104" ht="12.75">
      <c r="A81" s="168">
        <v>44</v>
      </c>
      <c r="B81" s="169" t="s">
        <v>206</v>
      </c>
      <c r="C81" s="170" t="s">
        <v>207</v>
      </c>
      <c r="D81" s="171" t="s">
        <v>100</v>
      </c>
      <c r="E81" s="172">
        <v>5</v>
      </c>
      <c r="F81" s="172"/>
      <c r="G81" s="173"/>
      <c r="O81" s="167">
        <v>2</v>
      </c>
      <c r="AA81" s="145">
        <v>1</v>
      </c>
      <c r="AB81" s="145">
        <v>7</v>
      </c>
      <c r="AC81" s="145">
        <v>7</v>
      </c>
      <c r="AZ81" s="145">
        <v>2</v>
      </c>
      <c r="BA81" s="145">
        <f t="shared" si="10"/>
        <v>0</v>
      </c>
      <c r="BB81" s="145">
        <f t="shared" si="11"/>
        <v>0</v>
      </c>
      <c r="BC81" s="145">
        <f t="shared" si="12"/>
        <v>0</v>
      </c>
      <c r="BD81" s="145">
        <f t="shared" si="13"/>
        <v>0</v>
      </c>
      <c r="BE81" s="145">
        <f t="shared" si="14"/>
        <v>0</v>
      </c>
      <c r="CA81" s="174">
        <v>1</v>
      </c>
      <c r="CB81" s="174">
        <v>7</v>
      </c>
      <c r="CZ81" s="145">
        <v>0.00401999999999703</v>
      </c>
    </row>
    <row r="82" spans="1:104" ht="12.75">
      <c r="A82" s="168">
        <v>45</v>
      </c>
      <c r="B82" s="169" t="s">
        <v>208</v>
      </c>
      <c r="C82" s="170" t="s">
        <v>209</v>
      </c>
      <c r="D82" s="171" t="s">
        <v>100</v>
      </c>
      <c r="E82" s="172">
        <v>2</v>
      </c>
      <c r="F82" s="172"/>
      <c r="G82" s="173"/>
      <c r="O82" s="167">
        <v>2</v>
      </c>
      <c r="AA82" s="145">
        <v>1</v>
      </c>
      <c r="AB82" s="145">
        <v>7</v>
      </c>
      <c r="AC82" s="145">
        <v>7</v>
      </c>
      <c r="AZ82" s="145">
        <v>2</v>
      </c>
      <c r="BA82" s="145">
        <f t="shared" si="10"/>
        <v>0</v>
      </c>
      <c r="BB82" s="145">
        <f t="shared" si="11"/>
        <v>0</v>
      </c>
      <c r="BC82" s="145">
        <f t="shared" si="12"/>
        <v>0</v>
      </c>
      <c r="BD82" s="145">
        <f t="shared" si="13"/>
        <v>0</v>
      </c>
      <c r="BE82" s="145">
        <f t="shared" si="14"/>
        <v>0</v>
      </c>
      <c r="CA82" s="174">
        <v>1</v>
      </c>
      <c r="CB82" s="174">
        <v>7</v>
      </c>
      <c r="CZ82" s="145">
        <v>0.00522000000000133</v>
      </c>
    </row>
    <row r="83" spans="1:104" ht="12.75">
      <c r="A83" s="168">
        <v>46</v>
      </c>
      <c r="B83" s="169" t="s">
        <v>210</v>
      </c>
      <c r="C83" s="170" t="s">
        <v>211</v>
      </c>
      <c r="D83" s="171" t="s">
        <v>100</v>
      </c>
      <c r="E83" s="172">
        <v>27</v>
      </c>
      <c r="F83" s="172"/>
      <c r="G83" s="173"/>
      <c r="O83" s="167">
        <v>2</v>
      </c>
      <c r="AA83" s="145">
        <v>1</v>
      </c>
      <c r="AB83" s="145">
        <v>7</v>
      </c>
      <c r="AC83" s="145">
        <v>7</v>
      </c>
      <c r="AZ83" s="145">
        <v>2</v>
      </c>
      <c r="BA83" s="145">
        <f t="shared" si="10"/>
        <v>0</v>
      </c>
      <c r="BB83" s="145">
        <f t="shared" si="11"/>
        <v>0</v>
      </c>
      <c r="BC83" s="145">
        <f t="shared" si="12"/>
        <v>0</v>
      </c>
      <c r="BD83" s="145">
        <f t="shared" si="13"/>
        <v>0</v>
      </c>
      <c r="BE83" s="145">
        <f t="shared" si="14"/>
        <v>0</v>
      </c>
      <c r="CA83" s="174">
        <v>1</v>
      </c>
      <c r="CB83" s="174">
        <v>7</v>
      </c>
      <c r="CZ83" s="145">
        <v>0.00540999999999769</v>
      </c>
    </row>
    <row r="84" spans="1:15" ht="12.75">
      <c r="A84" s="175"/>
      <c r="B84" s="178"/>
      <c r="C84" s="252" t="s">
        <v>162</v>
      </c>
      <c r="D84" s="253"/>
      <c r="E84" s="179">
        <v>27</v>
      </c>
      <c r="F84" s="180"/>
      <c r="G84" s="181"/>
      <c r="M84" s="177" t="s">
        <v>162</v>
      </c>
      <c r="O84" s="167"/>
    </row>
    <row r="85" spans="1:104" ht="12.75">
      <c r="A85" s="168">
        <v>47</v>
      </c>
      <c r="B85" s="169" t="s">
        <v>212</v>
      </c>
      <c r="C85" s="170" t="s">
        <v>213</v>
      </c>
      <c r="D85" s="171" t="s">
        <v>100</v>
      </c>
      <c r="E85" s="172">
        <v>7</v>
      </c>
      <c r="F85" s="172"/>
      <c r="G85" s="173"/>
      <c r="O85" s="167">
        <v>2</v>
      </c>
      <c r="AA85" s="145">
        <v>1</v>
      </c>
      <c r="AB85" s="145">
        <v>7</v>
      </c>
      <c r="AC85" s="145">
        <v>7</v>
      </c>
      <c r="AZ85" s="145">
        <v>2</v>
      </c>
      <c r="BA85" s="145">
        <f aca="true" t="shared" si="15" ref="BA85:BA123">IF(AZ85=1,G85,0)</f>
        <v>0</v>
      </c>
      <c r="BB85" s="145">
        <f aca="true" t="shared" si="16" ref="BB85:BB123">IF(AZ85=2,G85,0)</f>
        <v>0</v>
      </c>
      <c r="BC85" s="145">
        <f aca="true" t="shared" si="17" ref="BC85:BC123">IF(AZ85=3,G85,0)</f>
        <v>0</v>
      </c>
      <c r="BD85" s="145">
        <f aca="true" t="shared" si="18" ref="BD85:BD123">IF(AZ85=4,G85,0)</f>
        <v>0</v>
      </c>
      <c r="BE85" s="145">
        <f aca="true" t="shared" si="19" ref="BE85:BE123">IF(AZ85=5,G85,0)</f>
        <v>0</v>
      </c>
      <c r="CA85" s="174">
        <v>1</v>
      </c>
      <c r="CB85" s="174">
        <v>7</v>
      </c>
      <c r="CZ85" s="145">
        <v>0.00572999999999979</v>
      </c>
    </row>
    <row r="86" spans="1:104" ht="12.75">
      <c r="A86" s="168">
        <v>48</v>
      </c>
      <c r="B86" s="169" t="s">
        <v>214</v>
      </c>
      <c r="C86" s="170" t="s">
        <v>215</v>
      </c>
      <c r="D86" s="171" t="s">
        <v>100</v>
      </c>
      <c r="E86" s="172">
        <v>10</v>
      </c>
      <c r="F86" s="172"/>
      <c r="G86" s="173"/>
      <c r="O86" s="167">
        <v>2</v>
      </c>
      <c r="AA86" s="145">
        <v>1</v>
      </c>
      <c r="AB86" s="145">
        <v>7</v>
      </c>
      <c r="AC86" s="145">
        <v>7</v>
      </c>
      <c r="AZ86" s="145">
        <v>2</v>
      </c>
      <c r="BA86" s="145">
        <f t="shared" si="15"/>
        <v>0</v>
      </c>
      <c r="BB86" s="145">
        <f t="shared" si="16"/>
        <v>0</v>
      </c>
      <c r="BC86" s="145">
        <f t="shared" si="17"/>
        <v>0</v>
      </c>
      <c r="BD86" s="145">
        <f t="shared" si="18"/>
        <v>0</v>
      </c>
      <c r="BE86" s="145">
        <f t="shared" si="19"/>
        <v>0</v>
      </c>
      <c r="CA86" s="174">
        <v>1</v>
      </c>
      <c r="CB86" s="174">
        <v>7</v>
      </c>
      <c r="CZ86" s="145">
        <v>0.00612000000000279</v>
      </c>
    </row>
    <row r="87" spans="1:104" ht="12.75">
      <c r="A87" s="168">
        <v>49</v>
      </c>
      <c r="B87" s="169" t="s">
        <v>216</v>
      </c>
      <c r="C87" s="170" t="s">
        <v>217</v>
      </c>
      <c r="D87" s="171" t="s">
        <v>100</v>
      </c>
      <c r="E87" s="172">
        <v>27</v>
      </c>
      <c r="F87" s="172"/>
      <c r="G87" s="173"/>
      <c r="O87" s="167">
        <v>2</v>
      </c>
      <c r="AA87" s="145">
        <v>1</v>
      </c>
      <c r="AB87" s="145">
        <v>7</v>
      </c>
      <c r="AC87" s="145">
        <v>7</v>
      </c>
      <c r="AZ87" s="145">
        <v>2</v>
      </c>
      <c r="BA87" s="145">
        <f t="shared" si="15"/>
        <v>0</v>
      </c>
      <c r="BB87" s="145">
        <f t="shared" si="16"/>
        <v>0</v>
      </c>
      <c r="BC87" s="145">
        <f t="shared" si="17"/>
        <v>0</v>
      </c>
      <c r="BD87" s="145">
        <f t="shared" si="18"/>
        <v>0</v>
      </c>
      <c r="BE87" s="145">
        <f t="shared" si="19"/>
        <v>0</v>
      </c>
      <c r="CA87" s="174">
        <v>1</v>
      </c>
      <c r="CB87" s="174">
        <v>7</v>
      </c>
      <c r="CZ87" s="145">
        <v>0.00679999999999836</v>
      </c>
    </row>
    <row r="88" spans="1:104" ht="12.75">
      <c r="A88" s="168">
        <v>50</v>
      </c>
      <c r="B88" s="169" t="s">
        <v>218</v>
      </c>
      <c r="C88" s="170" t="s">
        <v>219</v>
      </c>
      <c r="D88" s="171" t="s">
        <v>95</v>
      </c>
      <c r="E88" s="172">
        <v>14</v>
      </c>
      <c r="F88" s="172"/>
      <c r="G88" s="173"/>
      <c r="O88" s="167">
        <v>2</v>
      </c>
      <c r="AA88" s="145">
        <v>1</v>
      </c>
      <c r="AB88" s="145">
        <v>7</v>
      </c>
      <c r="AC88" s="145">
        <v>7</v>
      </c>
      <c r="AZ88" s="145">
        <v>2</v>
      </c>
      <c r="BA88" s="145">
        <f t="shared" si="15"/>
        <v>0</v>
      </c>
      <c r="BB88" s="145">
        <f t="shared" si="16"/>
        <v>0</v>
      </c>
      <c r="BC88" s="145">
        <f t="shared" si="17"/>
        <v>0</v>
      </c>
      <c r="BD88" s="145">
        <f t="shared" si="18"/>
        <v>0</v>
      </c>
      <c r="BE88" s="145">
        <f t="shared" si="19"/>
        <v>0</v>
      </c>
      <c r="CA88" s="174">
        <v>1</v>
      </c>
      <c r="CB88" s="174">
        <v>7</v>
      </c>
      <c r="CZ88" s="145">
        <v>6.00000000000045E-05</v>
      </c>
    </row>
    <row r="89" spans="1:104" ht="12.75">
      <c r="A89" s="168">
        <v>51</v>
      </c>
      <c r="B89" s="169" t="s">
        <v>220</v>
      </c>
      <c r="C89" s="170" t="s">
        <v>221</v>
      </c>
      <c r="D89" s="171" t="s">
        <v>95</v>
      </c>
      <c r="E89" s="172">
        <v>13</v>
      </c>
      <c r="F89" s="172"/>
      <c r="G89" s="173"/>
      <c r="O89" s="167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 t="shared" si="15"/>
        <v>0</v>
      </c>
      <c r="BB89" s="145">
        <f t="shared" si="16"/>
        <v>0</v>
      </c>
      <c r="BC89" s="145">
        <f t="shared" si="17"/>
        <v>0</v>
      </c>
      <c r="BD89" s="145">
        <f t="shared" si="18"/>
        <v>0</v>
      </c>
      <c r="BE89" s="145">
        <f t="shared" si="19"/>
        <v>0</v>
      </c>
      <c r="CA89" s="174">
        <v>1</v>
      </c>
      <c r="CB89" s="174">
        <v>7</v>
      </c>
      <c r="CZ89" s="145">
        <v>9.9999999999989E-05</v>
      </c>
    </row>
    <row r="90" spans="1:104" ht="12.75">
      <c r="A90" s="168">
        <v>52</v>
      </c>
      <c r="B90" s="169" t="s">
        <v>222</v>
      </c>
      <c r="C90" s="170" t="s">
        <v>223</v>
      </c>
      <c r="D90" s="171" t="s">
        <v>95</v>
      </c>
      <c r="E90" s="172">
        <v>24</v>
      </c>
      <c r="F90" s="172"/>
      <c r="G90" s="173"/>
      <c r="O90" s="167">
        <v>2</v>
      </c>
      <c r="AA90" s="145">
        <v>1</v>
      </c>
      <c r="AB90" s="145">
        <v>7</v>
      </c>
      <c r="AC90" s="145">
        <v>7</v>
      </c>
      <c r="AZ90" s="145">
        <v>2</v>
      </c>
      <c r="BA90" s="145">
        <f t="shared" si="15"/>
        <v>0</v>
      </c>
      <c r="BB90" s="145">
        <f t="shared" si="16"/>
        <v>0</v>
      </c>
      <c r="BC90" s="145">
        <f t="shared" si="17"/>
        <v>0</v>
      </c>
      <c r="BD90" s="145">
        <f t="shared" si="18"/>
        <v>0</v>
      </c>
      <c r="BE90" s="145">
        <f t="shared" si="19"/>
        <v>0</v>
      </c>
      <c r="CA90" s="174">
        <v>1</v>
      </c>
      <c r="CB90" s="174">
        <v>7</v>
      </c>
      <c r="CZ90" s="145">
        <v>0.000180000000000069</v>
      </c>
    </row>
    <row r="91" spans="1:104" ht="12.75">
      <c r="A91" s="168">
        <v>53</v>
      </c>
      <c r="B91" s="169" t="s">
        <v>224</v>
      </c>
      <c r="C91" s="170" t="s">
        <v>225</v>
      </c>
      <c r="D91" s="171" t="s">
        <v>95</v>
      </c>
      <c r="E91" s="172">
        <v>6</v>
      </c>
      <c r="F91" s="172"/>
      <c r="G91" s="173"/>
      <c r="O91" s="167">
        <v>2</v>
      </c>
      <c r="AA91" s="145">
        <v>1</v>
      </c>
      <c r="AB91" s="145">
        <v>7</v>
      </c>
      <c r="AC91" s="145">
        <v>7</v>
      </c>
      <c r="AZ91" s="145">
        <v>2</v>
      </c>
      <c r="BA91" s="145">
        <f t="shared" si="15"/>
        <v>0</v>
      </c>
      <c r="BB91" s="145">
        <f t="shared" si="16"/>
        <v>0</v>
      </c>
      <c r="BC91" s="145">
        <f t="shared" si="17"/>
        <v>0</v>
      </c>
      <c r="BD91" s="145">
        <f t="shared" si="18"/>
        <v>0</v>
      </c>
      <c r="BE91" s="145">
        <f t="shared" si="19"/>
        <v>0</v>
      </c>
      <c r="CA91" s="174">
        <v>1</v>
      </c>
      <c r="CB91" s="174">
        <v>7</v>
      </c>
      <c r="CZ91" s="145">
        <v>0.000300000000000189</v>
      </c>
    </row>
    <row r="92" spans="1:104" ht="12.75">
      <c r="A92" s="168">
        <v>54</v>
      </c>
      <c r="B92" s="169" t="s">
        <v>226</v>
      </c>
      <c r="C92" s="170" t="s">
        <v>227</v>
      </c>
      <c r="D92" s="171" t="s">
        <v>95</v>
      </c>
      <c r="E92" s="172">
        <v>14</v>
      </c>
      <c r="F92" s="172"/>
      <c r="G92" s="173"/>
      <c r="O92" s="167">
        <v>2</v>
      </c>
      <c r="AA92" s="145">
        <v>1</v>
      </c>
      <c r="AB92" s="145">
        <v>7</v>
      </c>
      <c r="AC92" s="145">
        <v>7</v>
      </c>
      <c r="AZ92" s="145">
        <v>2</v>
      </c>
      <c r="BA92" s="145">
        <f t="shared" si="15"/>
        <v>0</v>
      </c>
      <c r="BB92" s="145">
        <f t="shared" si="16"/>
        <v>0</v>
      </c>
      <c r="BC92" s="145">
        <f t="shared" si="17"/>
        <v>0</v>
      </c>
      <c r="BD92" s="145">
        <f t="shared" si="18"/>
        <v>0</v>
      </c>
      <c r="BE92" s="145">
        <f t="shared" si="19"/>
        <v>0</v>
      </c>
      <c r="CA92" s="174">
        <v>1</v>
      </c>
      <c r="CB92" s="174">
        <v>7</v>
      </c>
      <c r="CZ92" s="145">
        <v>0.000360000000000138</v>
      </c>
    </row>
    <row r="93" spans="1:104" ht="12.75">
      <c r="A93" s="168">
        <v>55</v>
      </c>
      <c r="B93" s="169" t="s">
        <v>228</v>
      </c>
      <c r="C93" s="170" t="s">
        <v>229</v>
      </c>
      <c r="D93" s="171" t="s">
        <v>95</v>
      </c>
      <c r="E93" s="172">
        <v>8</v>
      </c>
      <c r="F93" s="172"/>
      <c r="G93" s="173"/>
      <c r="O93" s="167">
        <v>2</v>
      </c>
      <c r="AA93" s="145">
        <v>1</v>
      </c>
      <c r="AB93" s="145">
        <v>7</v>
      </c>
      <c r="AC93" s="145">
        <v>7</v>
      </c>
      <c r="AZ93" s="145">
        <v>2</v>
      </c>
      <c r="BA93" s="145">
        <f t="shared" si="15"/>
        <v>0</v>
      </c>
      <c r="BB93" s="145">
        <f t="shared" si="16"/>
        <v>0</v>
      </c>
      <c r="BC93" s="145">
        <f t="shared" si="17"/>
        <v>0</v>
      </c>
      <c r="BD93" s="145">
        <f t="shared" si="18"/>
        <v>0</v>
      </c>
      <c r="BE93" s="145">
        <f t="shared" si="19"/>
        <v>0</v>
      </c>
      <c r="CA93" s="174">
        <v>1</v>
      </c>
      <c r="CB93" s="174">
        <v>7</v>
      </c>
      <c r="CZ93" s="145">
        <v>0.00079000000000029</v>
      </c>
    </row>
    <row r="94" spans="1:104" ht="12.75">
      <c r="A94" s="168">
        <v>56</v>
      </c>
      <c r="B94" s="169" t="s">
        <v>230</v>
      </c>
      <c r="C94" s="170" t="s">
        <v>231</v>
      </c>
      <c r="D94" s="171" t="s">
        <v>95</v>
      </c>
      <c r="E94" s="172">
        <v>1</v>
      </c>
      <c r="F94" s="172"/>
      <c r="G94" s="173"/>
      <c r="O94" s="167">
        <v>2</v>
      </c>
      <c r="AA94" s="145">
        <v>1</v>
      </c>
      <c r="AB94" s="145">
        <v>7</v>
      </c>
      <c r="AC94" s="145">
        <v>7</v>
      </c>
      <c r="AZ94" s="145">
        <v>2</v>
      </c>
      <c r="BA94" s="145">
        <f t="shared" si="15"/>
        <v>0</v>
      </c>
      <c r="BB94" s="145">
        <f t="shared" si="16"/>
        <v>0</v>
      </c>
      <c r="BC94" s="145">
        <f t="shared" si="17"/>
        <v>0</v>
      </c>
      <c r="BD94" s="145">
        <f t="shared" si="18"/>
        <v>0</v>
      </c>
      <c r="BE94" s="145">
        <f t="shared" si="19"/>
        <v>0</v>
      </c>
      <c r="CA94" s="174">
        <v>1</v>
      </c>
      <c r="CB94" s="174">
        <v>7</v>
      </c>
      <c r="CZ94" s="145">
        <v>0.000659999999999883</v>
      </c>
    </row>
    <row r="95" spans="1:104" ht="12.75">
      <c r="A95" s="168">
        <v>57</v>
      </c>
      <c r="B95" s="169" t="s">
        <v>232</v>
      </c>
      <c r="C95" s="170" t="s">
        <v>233</v>
      </c>
      <c r="D95" s="171" t="s">
        <v>95</v>
      </c>
      <c r="E95" s="172">
        <v>2</v>
      </c>
      <c r="F95" s="172"/>
      <c r="G95" s="173"/>
      <c r="O95" s="167">
        <v>2</v>
      </c>
      <c r="AA95" s="145">
        <v>1</v>
      </c>
      <c r="AB95" s="145">
        <v>7</v>
      </c>
      <c r="AC95" s="145">
        <v>7</v>
      </c>
      <c r="AZ95" s="145">
        <v>2</v>
      </c>
      <c r="BA95" s="145">
        <f t="shared" si="15"/>
        <v>0</v>
      </c>
      <c r="BB95" s="145">
        <f t="shared" si="16"/>
        <v>0</v>
      </c>
      <c r="BC95" s="145">
        <f t="shared" si="17"/>
        <v>0</v>
      </c>
      <c r="BD95" s="145">
        <f t="shared" si="18"/>
        <v>0</v>
      </c>
      <c r="BE95" s="145">
        <f t="shared" si="19"/>
        <v>0</v>
      </c>
      <c r="CA95" s="174">
        <v>1</v>
      </c>
      <c r="CB95" s="174">
        <v>7</v>
      </c>
      <c r="CZ95" s="145">
        <v>0.000220000000000109</v>
      </c>
    </row>
    <row r="96" spans="1:104" ht="12.75">
      <c r="A96" s="168">
        <v>58</v>
      </c>
      <c r="B96" s="169" t="s">
        <v>234</v>
      </c>
      <c r="C96" s="170" t="s">
        <v>235</v>
      </c>
      <c r="D96" s="171" t="s">
        <v>95</v>
      </c>
      <c r="E96" s="172">
        <v>1</v>
      </c>
      <c r="F96" s="172"/>
      <c r="G96" s="173"/>
      <c r="O96" s="167">
        <v>2</v>
      </c>
      <c r="AA96" s="145">
        <v>1</v>
      </c>
      <c r="AB96" s="145">
        <v>0</v>
      </c>
      <c r="AC96" s="145">
        <v>0</v>
      </c>
      <c r="AZ96" s="145">
        <v>2</v>
      </c>
      <c r="BA96" s="145">
        <f t="shared" si="15"/>
        <v>0</v>
      </c>
      <c r="BB96" s="145">
        <f t="shared" si="16"/>
        <v>0</v>
      </c>
      <c r="BC96" s="145">
        <f t="shared" si="17"/>
        <v>0</v>
      </c>
      <c r="BD96" s="145">
        <f t="shared" si="18"/>
        <v>0</v>
      </c>
      <c r="BE96" s="145">
        <f t="shared" si="19"/>
        <v>0</v>
      </c>
      <c r="CA96" s="174">
        <v>1</v>
      </c>
      <c r="CB96" s="174">
        <v>0</v>
      </c>
      <c r="CZ96" s="145">
        <v>0.000370000000000203</v>
      </c>
    </row>
    <row r="97" spans="1:104" ht="12.75">
      <c r="A97" s="168">
        <v>59</v>
      </c>
      <c r="B97" s="169" t="s">
        <v>236</v>
      </c>
      <c r="C97" s="170" t="s">
        <v>237</v>
      </c>
      <c r="D97" s="171" t="s">
        <v>95</v>
      </c>
      <c r="E97" s="172">
        <v>2</v>
      </c>
      <c r="F97" s="172"/>
      <c r="G97" s="173"/>
      <c r="O97" s="167">
        <v>2</v>
      </c>
      <c r="AA97" s="145">
        <v>1</v>
      </c>
      <c r="AB97" s="145">
        <v>7</v>
      </c>
      <c r="AC97" s="145">
        <v>7</v>
      </c>
      <c r="AZ97" s="145">
        <v>2</v>
      </c>
      <c r="BA97" s="145">
        <f t="shared" si="15"/>
        <v>0</v>
      </c>
      <c r="BB97" s="145">
        <f t="shared" si="16"/>
        <v>0</v>
      </c>
      <c r="BC97" s="145">
        <f t="shared" si="17"/>
        <v>0</v>
      </c>
      <c r="BD97" s="145">
        <f t="shared" si="18"/>
        <v>0</v>
      </c>
      <c r="BE97" s="145">
        <f t="shared" si="19"/>
        <v>0</v>
      </c>
      <c r="CA97" s="174">
        <v>1</v>
      </c>
      <c r="CB97" s="174">
        <v>7</v>
      </c>
      <c r="CZ97" s="145">
        <v>0.000499999999999723</v>
      </c>
    </row>
    <row r="98" spans="1:104" ht="12.75">
      <c r="A98" s="168">
        <v>60</v>
      </c>
      <c r="B98" s="169" t="s">
        <v>238</v>
      </c>
      <c r="C98" s="170" t="s">
        <v>239</v>
      </c>
      <c r="D98" s="171" t="s">
        <v>95</v>
      </c>
      <c r="E98" s="172">
        <v>1</v>
      </c>
      <c r="F98" s="172"/>
      <c r="G98" s="173"/>
      <c r="O98" s="167">
        <v>2</v>
      </c>
      <c r="AA98" s="145">
        <v>1</v>
      </c>
      <c r="AB98" s="145">
        <v>7</v>
      </c>
      <c r="AC98" s="145">
        <v>7</v>
      </c>
      <c r="AZ98" s="145">
        <v>2</v>
      </c>
      <c r="BA98" s="145">
        <f t="shared" si="15"/>
        <v>0</v>
      </c>
      <c r="BB98" s="145">
        <f t="shared" si="16"/>
        <v>0</v>
      </c>
      <c r="BC98" s="145">
        <f t="shared" si="17"/>
        <v>0</v>
      </c>
      <c r="BD98" s="145">
        <f t="shared" si="18"/>
        <v>0</v>
      </c>
      <c r="BE98" s="145">
        <f t="shared" si="19"/>
        <v>0</v>
      </c>
      <c r="CA98" s="174">
        <v>1</v>
      </c>
      <c r="CB98" s="174">
        <v>7</v>
      </c>
      <c r="CZ98" s="145">
        <v>0.00075999999999965</v>
      </c>
    </row>
    <row r="99" spans="1:104" ht="12.75">
      <c r="A99" s="168">
        <v>61</v>
      </c>
      <c r="B99" s="169" t="s">
        <v>240</v>
      </c>
      <c r="C99" s="170" t="s">
        <v>241</v>
      </c>
      <c r="D99" s="171" t="s">
        <v>95</v>
      </c>
      <c r="E99" s="172">
        <v>3</v>
      </c>
      <c r="F99" s="172"/>
      <c r="G99" s="173"/>
      <c r="O99" s="167">
        <v>2</v>
      </c>
      <c r="AA99" s="145">
        <v>1</v>
      </c>
      <c r="AB99" s="145">
        <v>7</v>
      </c>
      <c r="AC99" s="145">
        <v>7</v>
      </c>
      <c r="AZ99" s="145">
        <v>2</v>
      </c>
      <c r="BA99" s="145">
        <f t="shared" si="15"/>
        <v>0</v>
      </c>
      <c r="BB99" s="145">
        <f t="shared" si="16"/>
        <v>0</v>
      </c>
      <c r="BC99" s="145">
        <f t="shared" si="17"/>
        <v>0</v>
      </c>
      <c r="BD99" s="145">
        <f t="shared" si="18"/>
        <v>0</v>
      </c>
      <c r="BE99" s="145">
        <f t="shared" si="19"/>
        <v>0</v>
      </c>
      <c r="CA99" s="174">
        <v>1</v>
      </c>
      <c r="CB99" s="174">
        <v>7</v>
      </c>
      <c r="CZ99" s="145">
        <v>0.000220000000000109</v>
      </c>
    </row>
    <row r="100" spans="1:104" ht="12.75">
      <c r="A100" s="168">
        <v>62</v>
      </c>
      <c r="B100" s="169" t="s">
        <v>242</v>
      </c>
      <c r="C100" s="170" t="s">
        <v>243</v>
      </c>
      <c r="D100" s="171" t="s">
        <v>95</v>
      </c>
      <c r="E100" s="172">
        <v>2</v>
      </c>
      <c r="F100" s="172"/>
      <c r="G100" s="173"/>
      <c r="O100" s="167">
        <v>2</v>
      </c>
      <c r="AA100" s="145">
        <v>1</v>
      </c>
      <c r="AB100" s="145">
        <v>7</v>
      </c>
      <c r="AC100" s="145">
        <v>7</v>
      </c>
      <c r="AZ100" s="145">
        <v>2</v>
      </c>
      <c r="BA100" s="145">
        <f t="shared" si="15"/>
        <v>0</v>
      </c>
      <c r="BB100" s="145">
        <f t="shared" si="16"/>
        <v>0</v>
      </c>
      <c r="BC100" s="145">
        <f t="shared" si="17"/>
        <v>0</v>
      </c>
      <c r="BD100" s="145">
        <f t="shared" si="18"/>
        <v>0</v>
      </c>
      <c r="BE100" s="145">
        <f t="shared" si="19"/>
        <v>0</v>
      </c>
      <c r="CA100" s="174">
        <v>1</v>
      </c>
      <c r="CB100" s="174">
        <v>7</v>
      </c>
      <c r="CZ100" s="145">
        <v>0.000370000000000203</v>
      </c>
    </row>
    <row r="101" spans="1:104" ht="12.75">
      <c r="A101" s="168">
        <v>63</v>
      </c>
      <c r="B101" s="169" t="s">
        <v>244</v>
      </c>
      <c r="C101" s="170" t="s">
        <v>245</v>
      </c>
      <c r="D101" s="171" t="s">
        <v>95</v>
      </c>
      <c r="E101" s="172">
        <v>7</v>
      </c>
      <c r="F101" s="172"/>
      <c r="G101" s="173"/>
      <c r="O101" s="167">
        <v>2</v>
      </c>
      <c r="AA101" s="145">
        <v>1</v>
      </c>
      <c r="AB101" s="145">
        <v>7</v>
      </c>
      <c r="AC101" s="145">
        <v>7</v>
      </c>
      <c r="AZ101" s="145">
        <v>2</v>
      </c>
      <c r="BA101" s="145">
        <f t="shared" si="15"/>
        <v>0</v>
      </c>
      <c r="BB101" s="145">
        <f t="shared" si="16"/>
        <v>0</v>
      </c>
      <c r="BC101" s="145">
        <f t="shared" si="17"/>
        <v>0</v>
      </c>
      <c r="BD101" s="145">
        <f t="shared" si="18"/>
        <v>0</v>
      </c>
      <c r="BE101" s="145">
        <f t="shared" si="19"/>
        <v>0</v>
      </c>
      <c r="CA101" s="174">
        <v>1</v>
      </c>
      <c r="CB101" s="174">
        <v>7</v>
      </c>
      <c r="CZ101" s="145">
        <v>0.000549999999999606</v>
      </c>
    </row>
    <row r="102" spans="1:104" ht="12.75">
      <c r="A102" s="168">
        <v>64</v>
      </c>
      <c r="B102" s="169" t="s">
        <v>246</v>
      </c>
      <c r="C102" s="170" t="s">
        <v>247</v>
      </c>
      <c r="D102" s="171" t="s">
        <v>95</v>
      </c>
      <c r="E102" s="172">
        <v>1</v>
      </c>
      <c r="F102" s="172"/>
      <c r="G102" s="173"/>
      <c r="O102" s="167">
        <v>2</v>
      </c>
      <c r="AA102" s="145">
        <v>1</v>
      </c>
      <c r="AB102" s="145">
        <v>7</v>
      </c>
      <c r="AC102" s="145">
        <v>7</v>
      </c>
      <c r="AZ102" s="145">
        <v>2</v>
      </c>
      <c r="BA102" s="145">
        <f t="shared" si="15"/>
        <v>0</v>
      </c>
      <c r="BB102" s="145">
        <f t="shared" si="16"/>
        <v>0</v>
      </c>
      <c r="BC102" s="145">
        <f t="shared" si="17"/>
        <v>0</v>
      </c>
      <c r="BD102" s="145">
        <f t="shared" si="18"/>
        <v>0</v>
      </c>
      <c r="BE102" s="145">
        <f t="shared" si="19"/>
        <v>0</v>
      </c>
      <c r="CA102" s="174">
        <v>1</v>
      </c>
      <c r="CB102" s="174">
        <v>7</v>
      </c>
      <c r="CZ102" s="145">
        <v>0.00079000000000029</v>
      </c>
    </row>
    <row r="103" spans="1:104" ht="12.75">
      <c r="A103" s="168">
        <v>65</v>
      </c>
      <c r="B103" s="169" t="s">
        <v>248</v>
      </c>
      <c r="C103" s="170" t="s">
        <v>249</v>
      </c>
      <c r="D103" s="171" t="s">
        <v>95</v>
      </c>
      <c r="E103" s="172">
        <v>5</v>
      </c>
      <c r="F103" s="172"/>
      <c r="G103" s="173"/>
      <c r="O103" s="167">
        <v>2</v>
      </c>
      <c r="AA103" s="145">
        <v>1</v>
      </c>
      <c r="AB103" s="145">
        <v>7</v>
      </c>
      <c r="AC103" s="145">
        <v>7</v>
      </c>
      <c r="AZ103" s="145">
        <v>2</v>
      </c>
      <c r="BA103" s="145">
        <f t="shared" si="15"/>
        <v>0</v>
      </c>
      <c r="BB103" s="145">
        <f t="shared" si="16"/>
        <v>0</v>
      </c>
      <c r="BC103" s="145">
        <f t="shared" si="17"/>
        <v>0</v>
      </c>
      <c r="BD103" s="145">
        <f t="shared" si="18"/>
        <v>0</v>
      </c>
      <c r="BE103" s="145">
        <f t="shared" si="19"/>
        <v>0</v>
      </c>
      <c r="CA103" s="174">
        <v>1</v>
      </c>
      <c r="CB103" s="174">
        <v>7</v>
      </c>
      <c r="CZ103" s="145">
        <v>0.00112000000000023</v>
      </c>
    </row>
    <row r="104" spans="1:104" ht="12.75">
      <c r="A104" s="168">
        <v>66</v>
      </c>
      <c r="B104" s="169" t="s">
        <v>250</v>
      </c>
      <c r="C104" s="170" t="s">
        <v>251</v>
      </c>
      <c r="D104" s="171" t="s">
        <v>95</v>
      </c>
      <c r="E104" s="172">
        <v>4</v>
      </c>
      <c r="F104" s="172"/>
      <c r="G104" s="173"/>
      <c r="O104" s="167">
        <v>2</v>
      </c>
      <c r="AA104" s="145">
        <v>1</v>
      </c>
      <c r="AB104" s="145">
        <v>7</v>
      </c>
      <c r="AC104" s="145">
        <v>7</v>
      </c>
      <c r="AZ104" s="145">
        <v>2</v>
      </c>
      <c r="BA104" s="145">
        <f t="shared" si="15"/>
        <v>0</v>
      </c>
      <c r="BB104" s="145">
        <f t="shared" si="16"/>
        <v>0</v>
      </c>
      <c r="BC104" s="145">
        <f t="shared" si="17"/>
        <v>0</v>
      </c>
      <c r="BD104" s="145">
        <f t="shared" si="18"/>
        <v>0</v>
      </c>
      <c r="BE104" s="145">
        <f t="shared" si="19"/>
        <v>0</v>
      </c>
      <c r="CA104" s="174">
        <v>1</v>
      </c>
      <c r="CB104" s="174">
        <v>7</v>
      </c>
      <c r="CZ104" s="145">
        <v>0.00179999999999936</v>
      </c>
    </row>
    <row r="105" spans="1:104" ht="12.75">
      <c r="A105" s="168">
        <v>67</v>
      </c>
      <c r="B105" s="169" t="s">
        <v>252</v>
      </c>
      <c r="C105" s="170" t="s">
        <v>253</v>
      </c>
      <c r="D105" s="171" t="s">
        <v>95</v>
      </c>
      <c r="E105" s="172">
        <v>1</v>
      </c>
      <c r="F105" s="172"/>
      <c r="G105" s="173"/>
      <c r="O105" s="167">
        <v>2</v>
      </c>
      <c r="AA105" s="145">
        <v>1</v>
      </c>
      <c r="AB105" s="145">
        <v>7</v>
      </c>
      <c r="AC105" s="145">
        <v>7</v>
      </c>
      <c r="AZ105" s="145">
        <v>2</v>
      </c>
      <c r="BA105" s="145">
        <f t="shared" si="15"/>
        <v>0</v>
      </c>
      <c r="BB105" s="145">
        <f t="shared" si="16"/>
        <v>0</v>
      </c>
      <c r="BC105" s="145">
        <f t="shared" si="17"/>
        <v>0</v>
      </c>
      <c r="BD105" s="145">
        <f t="shared" si="18"/>
        <v>0</v>
      </c>
      <c r="BE105" s="145">
        <f t="shared" si="19"/>
        <v>0</v>
      </c>
      <c r="CA105" s="174">
        <v>1</v>
      </c>
      <c r="CB105" s="174">
        <v>7</v>
      </c>
      <c r="CZ105" s="145">
        <v>0.00030999999999981</v>
      </c>
    </row>
    <row r="106" spans="1:104" ht="12.75">
      <c r="A106" s="168">
        <v>68</v>
      </c>
      <c r="B106" s="169" t="s">
        <v>254</v>
      </c>
      <c r="C106" s="170" t="s">
        <v>255</v>
      </c>
      <c r="D106" s="171" t="s">
        <v>95</v>
      </c>
      <c r="E106" s="172">
        <v>1</v>
      </c>
      <c r="F106" s="172"/>
      <c r="G106" s="173"/>
      <c r="O106" s="167">
        <v>2</v>
      </c>
      <c r="AA106" s="145">
        <v>1</v>
      </c>
      <c r="AB106" s="145">
        <v>7</v>
      </c>
      <c r="AC106" s="145">
        <v>7</v>
      </c>
      <c r="AZ106" s="145">
        <v>2</v>
      </c>
      <c r="BA106" s="145">
        <f t="shared" si="15"/>
        <v>0</v>
      </c>
      <c r="BB106" s="145">
        <f t="shared" si="16"/>
        <v>0</v>
      </c>
      <c r="BC106" s="145">
        <f t="shared" si="17"/>
        <v>0</v>
      </c>
      <c r="BD106" s="145">
        <f t="shared" si="18"/>
        <v>0</v>
      </c>
      <c r="BE106" s="145">
        <f t="shared" si="19"/>
        <v>0</v>
      </c>
      <c r="CA106" s="174">
        <v>1</v>
      </c>
      <c r="CB106" s="174">
        <v>7</v>
      </c>
      <c r="CZ106" s="145">
        <v>1.99999999999922E-05</v>
      </c>
    </row>
    <row r="107" spans="1:104" ht="12.75">
      <c r="A107" s="168">
        <v>69</v>
      </c>
      <c r="B107" s="169" t="s">
        <v>256</v>
      </c>
      <c r="C107" s="170" t="s">
        <v>257</v>
      </c>
      <c r="D107" s="171" t="s">
        <v>95</v>
      </c>
      <c r="E107" s="172">
        <v>4</v>
      </c>
      <c r="F107" s="172"/>
      <c r="G107" s="173"/>
      <c r="O107" s="167">
        <v>2</v>
      </c>
      <c r="AA107" s="145">
        <v>1</v>
      </c>
      <c r="AB107" s="145">
        <v>7</v>
      </c>
      <c r="AC107" s="145">
        <v>7</v>
      </c>
      <c r="AZ107" s="145">
        <v>2</v>
      </c>
      <c r="BA107" s="145">
        <f t="shared" si="15"/>
        <v>0</v>
      </c>
      <c r="BB107" s="145">
        <f t="shared" si="16"/>
        <v>0</v>
      </c>
      <c r="BC107" s="145">
        <f t="shared" si="17"/>
        <v>0</v>
      </c>
      <c r="BD107" s="145">
        <f t="shared" si="18"/>
        <v>0</v>
      </c>
      <c r="BE107" s="145">
        <f t="shared" si="19"/>
        <v>0</v>
      </c>
      <c r="CA107" s="174">
        <v>1</v>
      </c>
      <c r="CB107" s="174">
        <v>7</v>
      </c>
      <c r="CZ107" s="145">
        <v>1.99999999999922E-05</v>
      </c>
    </row>
    <row r="108" spans="1:104" ht="12.75">
      <c r="A108" s="168">
        <v>70</v>
      </c>
      <c r="B108" s="169" t="s">
        <v>258</v>
      </c>
      <c r="C108" s="170" t="s">
        <v>259</v>
      </c>
      <c r="D108" s="171" t="s">
        <v>95</v>
      </c>
      <c r="E108" s="172">
        <v>2</v>
      </c>
      <c r="F108" s="172"/>
      <c r="G108" s="173"/>
      <c r="O108" s="167">
        <v>2</v>
      </c>
      <c r="AA108" s="145">
        <v>1</v>
      </c>
      <c r="AB108" s="145">
        <v>0</v>
      </c>
      <c r="AC108" s="145">
        <v>0</v>
      </c>
      <c r="AZ108" s="145">
        <v>2</v>
      </c>
      <c r="BA108" s="145">
        <f t="shared" si="15"/>
        <v>0</v>
      </c>
      <c r="BB108" s="145">
        <f t="shared" si="16"/>
        <v>0</v>
      </c>
      <c r="BC108" s="145">
        <f t="shared" si="17"/>
        <v>0</v>
      </c>
      <c r="BD108" s="145">
        <f t="shared" si="18"/>
        <v>0</v>
      </c>
      <c r="BE108" s="145">
        <f t="shared" si="19"/>
        <v>0</v>
      </c>
      <c r="CA108" s="174">
        <v>1</v>
      </c>
      <c r="CB108" s="174">
        <v>0</v>
      </c>
      <c r="CZ108" s="145">
        <v>0</v>
      </c>
    </row>
    <row r="109" spans="1:104" ht="12.75">
      <c r="A109" s="168">
        <v>71</v>
      </c>
      <c r="B109" s="169" t="s">
        <v>260</v>
      </c>
      <c r="C109" s="170" t="s">
        <v>261</v>
      </c>
      <c r="D109" s="171" t="s">
        <v>100</v>
      </c>
      <c r="E109" s="172">
        <v>78</v>
      </c>
      <c r="F109" s="172"/>
      <c r="G109" s="173"/>
      <c r="O109" s="167">
        <v>2</v>
      </c>
      <c r="AA109" s="145">
        <v>1</v>
      </c>
      <c r="AB109" s="145">
        <v>7</v>
      </c>
      <c r="AC109" s="145">
        <v>7</v>
      </c>
      <c r="AZ109" s="145">
        <v>2</v>
      </c>
      <c r="BA109" s="145">
        <f t="shared" si="15"/>
        <v>0</v>
      </c>
      <c r="BB109" s="145">
        <f t="shared" si="16"/>
        <v>0</v>
      </c>
      <c r="BC109" s="145">
        <f t="shared" si="17"/>
        <v>0</v>
      </c>
      <c r="BD109" s="145">
        <f t="shared" si="18"/>
        <v>0</v>
      </c>
      <c r="BE109" s="145">
        <f t="shared" si="19"/>
        <v>0</v>
      </c>
      <c r="CA109" s="174">
        <v>1</v>
      </c>
      <c r="CB109" s="174">
        <v>7</v>
      </c>
      <c r="CZ109" s="145">
        <v>9.99999999999612E-06</v>
      </c>
    </row>
    <row r="110" spans="1:104" ht="12.75">
      <c r="A110" s="168">
        <v>72</v>
      </c>
      <c r="B110" s="169" t="s">
        <v>262</v>
      </c>
      <c r="C110" s="170" t="s">
        <v>263</v>
      </c>
      <c r="D110" s="171" t="s">
        <v>264</v>
      </c>
      <c r="E110" s="172">
        <v>2</v>
      </c>
      <c r="F110" s="172"/>
      <c r="G110" s="173"/>
      <c r="O110" s="167">
        <v>2</v>
      </c>
      <c r="AA110" s="145">
        <v>1</v>
      </c>
      <c r="AB110" s="145">
        <v>7</v>
      </c>
      <c r="AC110" s="145">
        <v>7</v>
      </c>
      <c r="AZ110" s="145">
        <v>2</v>
      </c>
      <c r="BA110" s="145">
        <f t="shared" si="15"/>
        <v>0</v>
      </c>
      <c r="BB110" s="145">
        <f t="shared" si="16"/>
        <v>0</v>
      </c>
      <c r="BC110" s="145">
        <f t="shared" si="17"/>
        <v>0</v>
      </c>
      <c r="BD110" s="145">
        <f t="shared" si="18"/>
        <v>0</v>
      </c>
      <c r="BE110" s="145">
        <f t="shared" si="19"/>
        <v>0</v>
      </c>
      <c r="CA110" s="174">
        <v>1</v>
      </c>
      <c r="CB110" s="174">
        <v>7</v>
      </c>
      <c r="CZ110" s="145">
        <v>0.00938999999999623</v>
      </c>
    </row>
    <row r="111" spans="1:104" ht="12.75">
      <c r="A111" s="168">
        <v>73</v>
      </c>
      <c r="B111" s="169" t="s">
        <v>265</v>
      </c>
      <c r="C111" s="170" t="s">
        <v>266</v>
      </c>
      <c r="D111" s="171" t="s">
        <v>264</v>
      </c>
      <c r="E111" s="172">
        <v>1</v>
      </c>
      <c r="F111" s="172"/>
      <c r="G111" s="173"/>
      <c r="O111" s="167">
        <v>2</v>
      </c>
      <c r="AA111" s="145">
        <v>1</v>
      </c>
      <c r="AB111" s="145">
        <v>7</v>
      </c>
      <c r="AC111" s="145">
        <v>7</v>
      </c>
      <c r="AZ111" s="145">
        <v>2</v>
      </c>
      <c r="BA111" s="145">
        <f t="shared" si="15"/>
        <v>0</v>
      </c>
      <c r="BB111" s="145">
        <f t="shared" si="16"/>
        <v>0</v>
      </c>
      <c r="BC111" s="145">
        <f t="shared" si="17"/>
        <v>0</v>
      </c>
      <c r="BD111" s="145">
        <f t="shared" si="18"/>
        <v>0</v>
      </c>
      <c r="BE111" s="145">
        <f t="shared" si="19"/>
        <v>0</v>
      </c>
      <c r="CA111" s="174">
        <v>1</v>
      </c>
      <c r="CB111" s="174">
        <v>7</v>
      </c>
      <c r="CZ111" s="145">
        <v>0</v>
      </c>
    </row>
    <row r="112" spans="1:104" ht="12.75">
      <c r="A112" s="168">
        <v>74</v>
      </c>
      <c r="B112" s="169" t="s">
        <v>267</v>
      </c>
      <c r="C112" s="170" t="s">
        <v>268</v>
      </c>
      <c r="D112" s="171" t="s">
        <v>95</v>
      </c>
      <c r="E112" s="172">
        <v>2</v>
      </c>
      <c r="F112" s="172"/>
      <c r="G112" s="173"/>
      <c r="O112" s="167">
        <v>2</v>
      </c>
      <c r="AA112" s="145">
        <v>1</v>
      </c>
      <c r="AB112" s="145">
        <v>0</v>
      </c>
      <c r="AC112" s="145">
        <v>0</v>
      </c>
      <c r="AZ112" s="145">
        <v>2</v>
      </c>
      <c r="BA112" s="145">
        <f t="shared" si="15"/>
        <v>0</v>
      </c>
      <c r="BB112" s="145">
        <f t="shared" si="16"/>
        <v>0</v>
      </c>
      <c r="BC112" s="145">
        <f t="shared" si="17"/>
        <v>0</v>
      </c>
      <c r="BD112" s="145">
        <f t="shared" si="18"/>
        <v>0</v>
      </c>
      <c r="BE112" s="145">
        <f t="shared" si="19"/>
        <v>0</v>
      </c>
      <c r="CA112" s="174">
        <v>1</v>
      </c>
      <c r="CB112" s="174">
        <v>0</v>
      </c>
      <c r="CZ112" s="145">
        <v>0.00122999999999962</v>
      </c>
    </row>
    <row r="113" spans="1:104" ht="12.75">
      <c r="A113" s="168">
        <v>75</v>
      </c>
      <c r="B113" s="169" t="s">
        <v>269</v>
      </c>
      <c r="C113" s="170" t="s">
        <v>270</v>
      </c>
      <c r="D113" s="171" t="s">
        <v>95</v>
      </c>
      <c r="E113" s="172">
        <v>2</v>
      </c>
      <c r="F113" s="172"/>
      <c r="G113" s="173"/>
      <c r="O113" s="167">
        <v>2</v>
      </c>
      <c r="AA113" s="145">
        <v>1</v>
      </c>
      <c r="AB113" s="145">
        <v>0</v>
      </c>
      <c r="AC113" s="145">
        <v>0</v>
      </c>
      <c r="AZ113" s="145">
        <v>2</v>
      </c>
      <c r="BA113" s="145">
        <f t="shared" si="15"/>
        <v>0</v>
      </c>
      <c r="BB113" s="145">
        <f t="shared" si="16"/>
        <v>0</v>
      </c>
      <c r="BC113" s="145">
        <f t="shared" si="17"/>
        <v>0</v>
      </c>
      <c r="BD113" s="145">
        <f t="shared" si="18"/>
        <v>0</v>
      </c>
      <c r="BE113" s="145">
        <f t="shared" si="19"/>
        <v>0</v>
      </c>
      <c r="CA113" s="174">
        <v>1</v>
      </c>
      <c r="CB113" s="174">
        <v>0</v>
      </c>
      <c r="CZ113" s="145">
        <v>0.000600000000000378</v>
      </c>
    </row>
    <row r="114" spans="1:104" ht="12.75">
      <c r="A114" s="168">
        <v>76</v>
      </c>
      <c r="B114" s="169" t="s">
        <v>271</v>
      </c>
      <c r="C114" s="170" t="s">
        <v>272</v>
      </c>
      <c r="D114" s="171" t="s">
        <v>95</v>
      </c>
      <c r="E114" s="172">
        <v>1</v>
      </c>
      <c r="F114" s="172"/>
      <c r="G114" s="173"/>
      <c r="O114" s="167">
        <v>2</v>
      </c>
      <c r="AA114" s="145">
        <v>1</v>
      </c>
      <c r="AB114" s="145">
        <v>0</v>
      </c>
      <c r="AC114" s="145">
        <v>0</v>
      </c>
      <c r="AZ114" s="145">
        <v>2</v>
      </c>
      <c r="BA114" s="145">
        <f t="shared" si="15"/>
        <v>0</v>
      </c>
      <c r="BB114" s="145">
        <f t="shared" si="16"/>
        <v>0</v>
      </c>
      <c r="BC114" s="145">
        <f t="shared" si="17"/>
        <v>0</v>
      </c>
      <c r="BD114" s="145">
        <f t="shared" si="18"/>
        <v>0</v>
      </c>
      <c r="BE114" s="145">
        <f t="shared" si="19"/>
        <v>0</v>
      </c>
      <c r="CA114" s="174">
        <v>1</v>
      </c>
      <c r="CB114" s="174">
        <v>0</v>
      </c>
      <c r="CZ114" s="145">
        <v>0.000600000000000378</v>
      </c>
    </row>
    <row r="115" spans="1:104" ht="12.75">
      <c r="A115" s="168">
        <v>77</v>
      </c>
      <c r="B115" s="169" t="s">
        <v>273</v>
      </c>
      <c r="C115" s="170" t="s">
        <v>274</v>
      </c>
      <c r="D115" s="171" t="s">
        <v>95</v>
      </c>
      <c r="E115" s="172">
        <v>2</v>
      </c>
      <c r="F115" s="172"/>
      <c r="G115" s="173"/>
      <c r="O115" s="167">
        <v>2</v>
      </c>
      <c r="AA115" s="145">
        <v>1</v>
      </c>
      <c r="AB115" s="145">
        <v>7</v>
      </c>
      <c r="AC115" s="145">
        <v>7</v>
      </c>
      <c r="AZ115" s="145">
        <v>2</v>
      </c>
      <c r="BA115" s="145">
        <f t="shared" si="15"/>
        <v>0</v>
      </c>
      <c r="BB115" s="145">
        <f t="shared" si="16"/>
        <v>0</v>
      </c>
      <c r="BC115" s="145">
        <f t="shared" si="17"/>
        <v>0</v>
      </c>
      <c r="BD115" s="145">
        <f t="shared" si="18"/>
        <v>0</v>
      </c>
      <c r="BE115" s="145">
        <f t="shared" si="19"/>
        <v>0</v>
      </c>
      <c r="CA115" s="174">
        <v>1</v>
      </c>
      <c r="CB115" s="174">
        <v>7</v>
      </c>
      <c r="CZ115" s="145">
        <v>0.00297000000000125</v>
      </c>
    </row>
    <row r="116" spans="1:104" ht="12.75">
      <c r="A116" s="168">
        <v>78</v>
      </c>
      <c r="B116" s="169" t="s">
        <v>275</v>
      </c>
      <c r="C116" s="170" t="s">
        <v>276</v>
      </c>
      <c r="D116" s="171" t="s">
        <v>191</v>
      </c>
      <c r="E116" s="172">
        <v>1</v>
      </c>
      <c r="F116" s="172"/>
      <c r="G116" s="173"/>
      <c r="O116" s="167">
        <v>2</v>
      </c>
      <c r="AA116" s="145">
        <v>12</v>
      </c>
      <c r="AB116" s="145">
        <v>0</v>
      </c>
      <c r="AC116" s="145">
        <v>65</v>
      </c>
      <c r="AZ116" s="145">
        <v>2</v>
      </c>
      <c r="BA116" s="145">
        <f t="shared" si="15"/>
        <v>0</v>
      </c>
      <c r="BB116" s="145">
        <f t="shared" si="16"/>
        <v>0</v>
      </c>
      <c r="BC116" s="145">
        <f t="shared" si="17"/>
        <v>0</v>
      </c>
      <c r="BD116" s="145">
        <f t="shared" si="18"/>
        <v>0</v>
      </c>
      <c r="BE116" s="145">
        <f t="shared" si="19"/>
        <v>0</v>
      </c>
      <c r="CA116" s="174">
        <v>12</v>
      </c>
      <c r="CB116" s="174">
        <v>0</v>
      </c>
      <c r="CZ116" s="145">
        <v>0</v>
      </c>
    </row>
    <row r="117" spans="1:104" ht="12.75">
      <c r="A117" s="168">
        <v>79</v>
      </c>
      <c r="B117" s="169" t="s">
        <v>277</v>
      </c>
      <c r="C117" s="170" t="s">
        <v>278</v>
      </c>
      <c r="D117" s="171" t="s">
        <v>115</v>
      </c>
      <c r="E117" s="172">
        <v>1</v>
      </c>
      <c r="F117" s="172"/>
      <c r="G117" s="173"/>
      <c r="O117" s="167">
        <v>2</v>
      </c>
      <c r="AA117" s="145">
        <v>12</v>
      </c>
      <c r="AB117" s="145">
        <v>0</v>
      </c>
      <c r="AC117" s="145">
        <v>78</v>
      </c>
      <c r="AZ117" s="145">
        <v>2</v>
      </c>
      <c r="BA117" s="145">
        <f t="shared" si="15"/>
        <v>0</v>
      </c>
      <c r="BB117" s="145">
        <f t="shared" si="16"/>
        <v>0</v>
      </c>
      <c r="BC117" s="145">
        <f t="shared" si="17"/>
        <v>0</v>
      </c>
      <c r="BD117" s="145">
        <f t="shared" si="18"/>
        <v>0</v>
      </c>
      <c r="BE117" s="145">
        <f t="shared" si="19"/>
        <v>0</v>
      </c>
      <c r="CA117" s="174">
        <v>12</v>
      </c>
      <c r="CB117" s="174">
        <v>0</v>
      </c>
      <c r="CZ117" s="145">
        <v>0</v>
      </c>
    </row>
    <row r="118" spans="1:104" ht="12.75">
      <c r="A118" s="168">
        <v>80</v>
      </c>
      <c r="B118" s="169" t="s">
        <v>279</v>
      </c>
      <c r="C118" s="170" t="s">
        <v>280</v>
      </c>
      <c r="D118" s="171" t="s">
        <v>77</v>
      </c>
      <c r="E118" s="172">
        <v>1</v>
      </c>
      <c r="F118" s="172"/>
      <c r="G118" s="173"/>
      <c r="O118" s="167">
        <v>2</v>
      </c>
      <c r="AA118" s="145">
        <v>12</v>
      </c>
      <c r="AB118" s="145">
        <v>0</v>
      </c>
      <c r="AC118" s="145">
        <v>79</v>
      </c>
      <c r="AZ118" s="145">
        <v>2</v>
      </c>
      <c r="BA118" s="145">
        <f t="shared" si="15"/>
        <v>0</v>
      </c>
      <c r="BB118" s="145">
        <f t="shared" si="16"/>
        <v>0</v>
      </c>
      <c r="BC118" s="145">
        <f t="shared" si="17"/>
        <v>0</v>
      </c>
      <c r="BD118" s="145">
        <f t="shared" si="18"/>
        <v>0</v>
      </c>
      <c r="BE118" s="145">
        <f t="shared" si="19"/>
        <v>0</v>
      </c>
      <c r="CA118" s="174">
        <v>12</v>
      </c>
      <c r="CB118" s="174">
        <v>0</v>
      </c>
      <c r="CZ118" s="145">
        <v>0</v>
      </c>
    </row>
    <row r="119" spans="1:104" ht="22.5">
      <c r="A119" s="168">
        <v>81</v>
      </c>
      <c r="B119" s="169" t="s">
        <v>281</v>
      </c>
      <c r="C119" s="170" t="s">
        <v>282</v>
      </c>
      <c r="D119" s="171" t="s">
        <v>77</v>
      </c>
      <c r="E119" s="172">
        <v>1</v>
      </c>
      <c r="F119" s="172"/>
      <c r="G119" s="173"/>
      <c r="O119" s="167">
        <v>2</v>
      </c>
      <c r="AA119" s="145">
        <v>12</v>
      </c>
      <c r="AB119" s="145">
        <v>0</v>
      </c>
      <c r="AC119" s="145">
        <v>70</v>
      </c>
      <c r="AZ119" s="145">
        <v>2</v>
      </c>
      <c r="BA119" s="145">
        <f t="shared" si="15"/>
        <v>0</v>
      </c>
      <c r="BB119" s="145">
        <f t="shared" si="16"/>
        <v>0</v>
      </c>
      <c r="BC119" s="145">
        <f t="shared" si="17"/>
        <v>0</v>
      </c>
      <c r="BD119" s="145">
        <f t="shared" si="18"/>
        <v>0</v>
      </c>
      <c r="BE119" s="145">
        <f t="shared" si="19"/>
        <v>0</v>
      </c>
      <c r="CA119" s="174">
        <v>12</v>
      </c>
      <c r="CB119" s="174">
        <v>0</v>
      </c>
      <c r="CZ119" s="145">
        <v>0</v>
      </c>
    </row>
    <row r="120" spans="1:104" ht="12.75">
      <c r="A120" s="168">
        <v>82</v>
      </c>
      <c r="B120" s="169" t="s">
        <v>283</v>
      </c>
      <c r="C120" s="170" t="s">
        <v>284</v>
      </c>
      <c r="D120" s="171" t="s">
        <v>100</v>
      </c>
      <c r="E120" s="172">
        <v>1</v>
      </c>
      <c r="F120" s="172"/>
      <c r="G120" s="173"/>
      <c r="O120" s="167">
        <v>2</v>
      </c>
      <c r="AA120" s="145">
        <v>12</v>
      </c>
      <c r="AB120" s="145">
        <v>0</v>
      </c>
      <c r="AC120" s="145">
        <v>72</v>
      </c>
      <c r="AZ120" s="145">
        <v>2</v>
      </c>
      <c r="BA120" s="145">
        <f t="shared" si="15"/>
        <v>0</v>
      </c>
      <c r="BB120" s="145">
        <f t="shared" si="16"/>
        <v>0</v>
      </c>
      <c r="BC120" s="145">
        <f t="shared" si="17"/>
        <v>0</v>
      </c>
      <c r="BD120" s="145">
        <f t="shared" si="18"/>
        <v>0</v>
      </c>
      <c r="BE120" s="145">
        <f t="shared" si="19"/>
        <v>0</v>
      </c>
      <c r="CA120" s="174">
        <v>12</v>
      </c>
      <c r="CB120" s="174">
        <v>0</v>
      </c>
      <c r="CZ120" s="145">
        <v>0</v>
      </c>
    </row>
    <row r="121" spans="1:104" ht="22.5">
      <c r="A121" s="168">
        <v>83</v>
      </c>
      <c r="B121" s="169" t="s">
        <v>285</v>
      </c>
      <c r="C121" s="170" t="s">
        <v>286</v>
      </c>
      <c r="D121" s="171" t="s">
        <v>100</v>
      </c>
      <c r="E121" s="172">
        <v>4</v>
      </c>
      <c r="F121" s="172"/>
      <c r="G121" s="173"/>
      <c r="O121" s="167">
        <v>2</v>
      </c>
      <c r="AA121" s="145">
        <v>12</v>
      </c>
      <c r="AB121" s="145">
        <v>0</v>
      </c>
      <c r="AC121" s="145">
        <v>73</v>
      </c>
      <c r="AZ121" s="145">
        <v>2</v>
      </c>
      <c r="BA121" s="145">
        <f t="shared" si="15"/>
        <v>0</v>
      </c>
      <c r="BB121" s="145">
        <f t="shared" si="16"/>
        <v>0</v>
      </c>
      <c r="BC121" s="145">
        <f t="shared" si="17"/>
        <v>0</v>
      </c>
      <c r="BD121" s="145">
        <f t="shared" si="18"/>
        <v>0</v>
      </c>
      <c r="BE121" s="145">
        <f t="shared" si="19"/>
        <v>0</v>
      </c>
      <c r="CA121" s="174">
        <v>12</v>
      </c>
      <c r="CB121" s="174">
        <v>0</v>
      </c>
      <c r="CZ121" s="145">
        <v>0</v>
      </c>
    </row>
    <row r="122" spans="1:104" ht="12.75">
      <c r="A122" s="168">
        <v>84</v>
      </c>
      <c r="B122" s="169" t="s">
        <v>287</v>
      </c>
      <c r="C122" s="170" t="s">
        <v>288</v>
      </c>
      <c r="D122" s="171" t="s">
        <v>77</v>
      </c>
      <c r="E122" s="172">
        <v>2</v>
      </c>
      <c r="F122" s="172"/>
      <c r="G122" s="173"/>
      <c r="O122" s="167">
        <v>2</v>
      </c>
      <c r="AA122" s="145">
        <v>12</v>
      </c>
      <c r="AB122" s="145">
        <v>0</v>
      </c>
      <c r="AC122" s="145">
        <v>58</v>
      </c>
      <c r="AZ122" s="145">
        <v>2</v>
      </c>
      <c r="BA122" s="145">
        <f t="shared" si="15"/>
        <v>0</v>
      </c>
      <c r="BB122" s="145">
        <f t="shared" si="16"/>
        <v>0</v>
      </c>
      <c r="BC122" s="145">
        <f t="shared" si="17"/>
        <v>0</v>
      </c>
      <c r="BD122" s="145">
        <f t="shared" si="18"/>
        <v>0</v>
      </c>
      <c r="BE122" s="145">
        <f t="shared" si="19"/>
        <v>0</v>
      </c>
      <c r="CA122" s="174">
        <v>12</v>
      </c>
      <c r="CB122" s="174">
        <v>0</v>
      </c>
      <c r="CZ122" s="145">
        <v>0</v>
      </c>
    </row>
    <row r="123" spans="1:104" ht="12.75">
      <c r="A123" s="168">
        <v>85</v>
      </c>
      <c r="B123" s="169" t="s">
        <v>289</v>
      </c>
      <c r="C123" s="170" t="s">
        <v>290</v>
      </c>
      <c r="D123" s="171" t="s">
        <v>291</v>
      </c>
      <c r="E123" s="172">
        <v>14.534</v>
      </c>
      <c r="F123" s="172"/>
      <c r="G123" s="173"/>
      <c r="O123" s="167">
        <v>2</v>
      </c>
      <c r="AA123" s="145">
        <v>12</v>
      </c>
      <c r="AB123" s="145">
        <v>0</v>
      </c>
      <c r="AC123" s="145">
        <v>75</v>
      </c>
      <c r="AZ123" s="145">
        <v>2</v>
      </c>
      <c r="BA123" s="145">
        <f t="shared" si="15"/>
        <v>0</v>
      </c>
      <c r="BB123" s="145">
        <f t="shared" si="16"/>
        <v>0</v>
      </c>
      <c r="BC123" s="145">
        <f t="shared" si="17"/>
        <v>0</v>
      </c>
      <c r="BD123" s="145">
        <f t="shared" si="18"/>
        <v>0</v>
      </c>
      <c r="BE123" s="145">
        <f t="shared" si="19"/>
        <v>0</v>
      </c>
      <c r="CA123" s="174">
        <v>12</v>
      </c>
      <c r="CB123" s="174">
        <v>0</v>
      </c>
      <c r="CZ123" s="145">
        <v>0</v>
      </c>
    </row>
    <row r="124" spans="1:15" ht="12.75">
      <c r="A124" s="175"/>
      <c r="B124" s="178"/>
      <c r="C124" s="245" t="s">
        <v>292</v>
      </c>
      <c r="D124" s="246"/>
      <c r="E124" s="214">
        <v>14.534</v>
      </c>
      <c r="F124" s="180"/>
      <c r="G124" s="181"/>
      <c r="M124" s="177" t="s">
        <v>292</v>
      </c>
      <c r="O124" s="167"/>
    </row>
    <row r="125" spans="1:104" ht="12.75">
      <c r="A125" s="168">
        <v>86</v>
      </c>
      <c r="B125" s="169" t="s">
        <v>293</v>
      </c>
      <c r="C125" s="215" t="s">
        <v>294</v>
      </c>
      <c r="D125" s="216" t="s">
        <v>115</v>
      </c>
      <c r="E125" s="217">
        <v>1</v>
      </c>
      <c r="F125" s="172"/>
      <c r="G125" s="173"/>
      <c r="O125" s="167">
        <v>2</v>
      </c>
      <c r="AA125" s="145">
        <v>12</v>
      </c>
      <c r="AB125" s="145">
        <v>0</v>
      </c>
      <c r="AC125" s="145">
        <v>80</v>
      </c>
      <c r="AZ125" s="145">
        <v>2</v>
      </c>
      <c r="BA125" s="145">
        <f>IF(AZ125=1,G125,0)</f>
        <v>0</v>
      </c>
      <c r="BB125" s="145">
        <f>IF(AZ125=2,G125,0)</f>
        <v>0</v>
      </c>
      <c r="BC125" s="145">
        <f>IF(AZ125=3,G125,0)</f>
        <v>0</v>
      </c>
      <c r="BD125" s="145">
        <f>IF(AZ125=4,G125,0)</f>
        <v>0</v>
      </c>
      <c r="BE125" s="145">
        <f>IF(AZ125=5,G125,0)</f>
        <v>0</v>
      </c>
      <c r="CA125" s="174">
        <v>12</v>
      </c>
      <c r="CB125" s="174">
        <v>0</v>
      </c>
      <c r="CZ125" s="145">
        <v>0</v>
      </c>
    </row>
    <row r="126" spans="1:104" ht="12.75">
      <c r="A126" s="168">
        <v>87</v>
      </c>
      <c r="B126" s="169" t="s">
        <v>295</v>
      </c>
      <c r="C126" s="215" t="s">
        <v>296</v>
      </c>
      <c r="D126" s="216" t="s">
        <v>95</v>
      </c>
      <c r="E126" s="217">
        <v>1</v>
      </c>
      <c r="F126" s="172"/>
      <c r="G126" s="173"/>
      <c r="O126" s="167">
        <v>2</v>
      </c>
      <c r="AA126" s="145">
        <v>3</v>
      </c>
      <c r="AB126" s="145">
        <v>7</v>
      </c>
      <c r="AC126" s="145">
        <v>426109431</v>
      </c>
      <c r="AZ126" s="145">
        <v>2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A126" s="174">
        <v>3</v>
      </c>
      <c r="CB126" s="174">
        <v>7</v>
      </c>
      <c r="CZ126" s="145">
        <v>0.0104999999999933</v>
      </c>
    </row>
    <row r="127" spans="1:104" ht="22.5">
      <c r="A127" s="168">
        <v>88</v>
      </c>
      <c r="B127" s="169" t="s">
        <v>297</v>
      </c>
      <c r="C127" s="215" t="s">
        <v>298</v>
      </c>
      <c r="D127" s="216" t="s">
        <v>77</v>
      </c>
      <c r="E127" s="217">
        <v>2</v>
      </c>
      <c r="F127" s="172"/>
      <c r="G127" s="173"/>
      <c r="O127" s="167">
        <v>2</v>
      </c>
      <c r="AA127" s="145">
        <v>3</v>
      </c>
      <c r="AB127" s="145">
        <v>7</v>
      </c>
      <c r="AC127" s="145" t="s">
        <v>297</v>
      </c>
      <c r="AZ127" s="145">
        <v>2</v>
      </c>
      <c r="BA127" s="145">
        <f>IF(AZ127=1,G127,0)</f>
        <v>0</v>
      </c>
      <c r="BB127" s="145">
        <f>IF(AZ127=2,G127,0)</f>
        <v>0</v>
      </c>
      <c r="BC127" s="145">
        <f>IF(AZ127=3,G127,0)</f>
        <v>0</v>
      </c>
      <c r="BD127" s="145">
        <f>IF(AZ127=4,G127,0)</f>
        <v>0</v>
      </c>
      <c r="BE127" s="145">
        <f>IF(AZ127=5,G127,0)</f>
        <v>0</v>
      </c>
      <c r="CA127" s="174">
        <v>3</v>
      </c>
      <c r="CB127" s="174">
        <v>7</v>
      </c>
      <c r="CZ127" s="145">
        <v>0</v>
      </c>
    </row>
    <row r="128" spans="1:15" ht="12.75">
      <c r="A128" s="175"/>
      <c r="B128" s="178"/>
      <c r="C128" s="245" t="s">
        <v>299</v>
      </c>
      <c r="D128" s="246"/>
      <c r="E128" s="214">
        <v>1</v>
      </c>
      <c r="F128" s="180"/>
      <c r="G128" s="181"/>
      <c r="M128" s="177" t="s">
        <v>299</v>
      </c>
      <c r="O128" s="167"/>
    </row>
    <row r="129" spans="1:15" ht="12.75">
      <c r="A129" s="175"/>
      <c r="B129" s="178"/>
      <c r="C129" s="245" t="s">
        <v>300</v>
      </c>
      <c r="D129" s="246"/>
      <c r="E129" s="214">
        <v>1</v>
      </c>
      <c r="F129" s="180"/>
      <c r="G129" s="181"/>
      <c r="M129" s="177" t="s">
        <v>300</v>
      </c>
      <c r="O129" s="167"/>
    </row>
    <row r="130" spans="1:104" ht="22.5">
      <c r="A130" s="168">
        <v>89</v>
      </c>
      <c r="B130" s="169" t="s">
        <v>301</v>
      </c>
      <c r="C130" s="170" t="s">
        <v>302</v>
      </c>
      <c r="D130" s="171" t="s">
        <v>77</v>
      </c>
      <c r="E130" s="172">
        <v>1</v>
      </c>
      <c r="F130" s="172"/>
      <c r="G130" s="173"/>
      <c r="O130" s="167">
        <v>2</v>
      </c>
      <c r="AA130" s="145">
        <v>3</v>
      </c>
      <c r="AB130" s="145">
        <v>7</v>
      </c>
      <c r="AC130" s="145" t="s">
        <v>301</v>
      </c>
      <c r="AZ130" s="145">
        <v>2</v>
      </c>
      <c r="BA130" s="145">
        <f>IF(AZ130=1,G130,0)</f>
        <v>0</v>
      </c>
      <c r="BB130" s="145">
        <f>IF(AZ130=2,G130,0)</f>
        <v>0</v>
      </c>
      <c r="BC130" s="145">
        <f>IF(AZ130=3,G130,0)</f>
        <v>0</v>
      </c>
      <c r="BD130" s="145">
        <f>IF(AZ130=4,G130,0)</f>
        <v>0</v>
      </c>
      <c r="BE130" s="145">
        <f>IF(AZ130=5,G130,0)</f>
        <v>0</v>
      </c>
      <c r="CA130" s="174">
        <v>3</v>
      </c>
      <c r="CB130" s="174">
        <v>7</v>
      </c>
      <c r="CZ130" s="145">
        <v>0</v>
      </c>
    </row>
    <row r="131" spans="1:104" ht="12.75">
      <c r="A131" s="168">
        <v>90</v>
      </c>
      <c r="B131" s="169" t="s">
        <v>303</v>
      </c>
      <c r="C131" s="170" t="s">
        <v>304</v>
      </c>
      <c r="D131" s="171" t="s">
        <v>95</v>
      </c>
      <c r="E131" s="172">
        <v>2</v>
      </c>
      <c r="F131" s="172"/>
      <c r="G131" s="173"/>
      <c r="O131" s="167">
        <v>2</v>
      </c>
      <c r="AA131" s="145">
        <v>3</v>
      </c>
      <c r="AB131" s="145">
        <v>7</v>
      </c>
      <c r="AC131" s="145">
        <v>551135</v>
      </c>
      <c r="AZ131" s="145">
        <v>2</v>
      </c>
      <c r="BA131" s="145">
        <f>IF(AZ131=1,G131,0)</f>
        <v>0</v>
      </c>
      <c r="BB131" s="145">
        <f>IF(AZ131=2,G131,0)</f>
        <v>0</v>
      </c>
      <c r="BC131" s="145">
        <f>IF(AZ131=3,G131,0)</f>
        <v>0</v>
      </c>
      <c r="BD131" s="145">
        <f>IF(AZ131=4,G131,0)</f>
        <v>0</v>
      </c>
      <c r="BE131" s="145">
        <f>IF(AZ131=5,G131,0)</f>
        <v>0</v>
      </c>
      <c r="CA131" s="174">
        <v>3</v>
      </c>
      <c r="CB131" s="174">
        <v>7</v>
      </c>
      <c r="CZ131" s="145">
        <v>0.000480000000000036</v>
      </c>
    </row>
    <row r="132" spans="1:104" ht="12.75">
      <c r="A132" s="168">
        <v>91</v>
      </c>
      <c r="B132" s="169" t="s">
        <v>305</v>
      </c>
      <c r="C132" s="170" t="s">
        <v>306</v>
      </c>
      <c r="D132" s="171" t="s">
        <v>62</v>
      </c>
      <c r="E132" s="172">
        <v>2352.243</v>
      </c>
      <c r="F132" s="172"/>
      <c r="G132" s="173"/>
      <c r="O132" s="167">
        <v>2</v>
      </c>
      <c r="AA132" s="145">
        <v>7</v>
      </c>
      <c r="AB132" s="145">
        <v>1002</v>
      </c>
      <c r="AC132" s="145">
        <v>5</v>
      </c>
      <c r="AZ132" s="145">
        <v>2</v>
      </c>
      <c r="BA132" s="145">
        <f>IF(AZ132=1,G132,0)</f>
        <v>0</v>
      </c>
      <c r="BB132" s="145">
        <f>IF(AZ132=2,G132,0)</f>
        <v>0</v>
      </c>
      <c r="BC132" s="145">
        <f>IF(AZ132=3,G132,0)</f>
        <v>0</v>
      </c>
      <c r="BD132" s="145">
        <f>IF(AZ132=4,G132,0)</f>
        <v>0</v>
      </c>
      <c r="BE132" s="145">
        <f>IF(AZ132=5,G132,0)</f>
        <v>0</v>
      </c>
      <c r="CA132" s="174">
        <v>7</v>
      </c>
      <c r="CB132" s="174">
        <v>1002</v>
      </c>
      <c r="CZ132" s="145">
        <v>0</v>
      </c>
    </row>
    <row r="133" spans="1:57" ht="12.75">
      <c r="A133" s="182"/>
      <c r="B133" s="183" t="s">
        <v>78</v>
      </c>
      <c r="C133" s="184" t="str">
        <f>CONCATENATE(B76," ",C76)</f>
        <v>722 Vnitřní vodovod</v>
      </c>
      <c r="D133" s="185"/>
      <c r="E133" s="186"/>
      <c r="F133" s="187"/>
      <c r="G133" s="188"/>
      <c r="O133" s="167">
        <v>4</v>
      </c>
      <c r="BA133" s="189">
        <f>SUM(BA76:BA132)</f>
        <v>0</v>
      </c>
      <c r="BB133" s="189">
        <f>SUM(BB76:BB132)</f>
        <v>0</v>
      </c>
      <c r="BC133" s="189">
        <f>SUM(BC76:BC132)</f>
        <v>0</v>
      </c>
      <c r="BD133" s="189">
        <f>SUM(BD76:BD132)</f>
        <v>0</v>
      </c>
      <c r="BE133" s="189">
        <f>SUM(BE76:BE132)</f>
        <v>0</v>
      </c>
    </row>
    <row r="134" spans="1:15" ht="12.75">
      <c r="A134" s="160" t="s">
        <v>74</v>
      </c>
      <c r="B134" s="161" t="s">
        <v>307</v>
      </c>
      <c r="C134" s="162" t="s">
        <v>308</v>
      </c>
      <c r="D134" s="163"/>
      <c r="E134" s="164"/>
      <c r="F134" s="164"/>
      <c r="G134" s="165"/>
      <c r="H134" s="166"/>
      <c r="I134" s="166"/>
      <c r="O134" s="167">
        <v>1</v>
      </c>
    </row>
    <row r="135" spans="1:104" ht="12.75">
      <c r="A135" s="168">
        <v>92</v>
      </c>
      <c r="B135" s="169" t="s">
        <v>309</v>
      </c>
      <c r="C135" s="170" t="s">
        <v>310</v>
      </c>
      <c r="D135" s="171" t="s">
        <v>100</v>
      </c>
      <c r="E135" s="172">
        <v>8</v>
      </c>
      <c r="F135" s="172"/>
      <c r="G135" s="173"/>
      <c r="O135" s="167">
        <v>2</v>
      </c>
      <c r="AA135" s="145">
        <v>1</v>
      </c>
      <c r="AB135" s="145">
        <v>0</v>
      </c>
      <c r="AC135" s="145">
        <v>0</v>
      </c>
      <c r="AZ135" s="145">
        <v>2</v>
      </c>
      <c r="BA135" s="145">
        <f aca="true" t="shared" si="20" ref="BA135:BA171">IF(AZ135=1,G135,0)</f>
        <v>0</v>
      </c>
      <c r="BB135" s="145">
        <f aca="true" t="shared" si="21" ref="BB135:BB171">IF(AZ135=2,G135,0)</f>
        <v>0</v>
      </c>
      <c r="BC135" s="145">
        <f aca="true" t="shared" si="22" ref="BC135:BC171">IF(AZ135=3,G135,0)</f>
        <v>0</v>
      </c>
      <c r="BD135" s="145">
        <f aca="true" t="shared" si="23" ref="BD135:BD171">IF(AZ135=4,G135,0)</f>
        <v>0</v>
      </c>
      <c r="BE135" s="145">
        <f aca="true" t="shared" si="24" ref="BE135:BE171">IF(AZ135=5,G135,0)</f>
        <v>0</v>
      </c>
      <c r="CA135" s="174">
        <v>1</v>
      </c>
      <c r="CB135" s="174">
        <v>0</v>
      </c>
      <c r="CZ135" s="145">
        <v>0.0050900000000027</v>
      </c>
    </row>
    <row r="136" spans="1:104" ht="12.75">
      <c r="A136" s="168">
        <v>93</v>
      </c>
      <c r="B136" s="169" t="s">
        <v>311</v>
      </c>
      <c r="C136" s="170" t="s">
        <v>312</v>
      </c>
      <c r="D136" s="171" t="s">
        <v>100</v>
      </c>
      <c r="E136" s="172">
        <v>14</v>
      </c>
      <c r="F136" s="172"/>
      <c r="G136" s="173"/>
      <c r="O136" s="167">
        <v>2</v>
      </c>
      <c r="AA136" s="145">
        <v>1</v>
      </c>
      <c r="AB136" s="145">
        <v>7</v>
      </c>
      <c r="AC136" s="145">
        <v>7</v>
      </c>
      <c r="AZ136" s="145">
        <v>2</v>
      </c>
      <c r="BA136" s="145">
        <f t="shared" si="20"/>
        <v>0</v>
      </c>
      <c r="BB136" s="145">
        <f t="shared" si="21"/>
        <v>0</v>
      </c>
      <c r="BC136" s="145">
        <f t="shared" si="22"/>
        <v>0</v>
      </c>
      <c r="BD136" s="145">
        <f t="shared" si="23"/>
        <v>0</v>
      </c>
      <c r="BE136" s="145">
        <f t="shared" si="24"/>
        <v>0</v>
      </c>
      <c r="CA136" s="174">
        <v>1</v>
      </c>
      <c r="CB136" s="174">
        <v>7</v>
      </c>
      <c r="CZ136" s="145">
        <v>0.02149</v>
      </c>
    </row>
    <row r="137" spans="1:104" ht="12.75">
      <c r="A137" s="168">
        <v>94</v>
      </c>
      <c r="B137" s="169" t="s">
        <v>313</v>
      </c>
      <c r="C137" s="170" t="s">
        <v>314</v>
      </c>
      <c r="D137" s="171" t="s">
        <v>100</v>
      </c>
      <c r="E137" s="172">
        <v>2</v>
      </c>
      <c r="F137" s="172"/>
      <c r="G137" s="173"/>
      <c r="O137" s="167">
        <v>2</v>
      </c>
      <c r="AA137" s="145">
        <v>1</v>
      </c>
      <c r="AB137" s="145">
        <v>7</v>
      </c>
      <c r="AC137" s="145">
        <v>7</v>
      </c>
      <c r="AZ137" s="145">
        <v>2</v>
      </c>
      <c r="BA137" s="145">
        <f t="shared" si="20"/>
        <v>0</v>
      </c>
      <c r="BB137" s="145">
        <f t="shared" si="21"/>
        <v>0</v>
      </c>
      <c r="BC137" s="145">
        <f t="shared" si="22"/>
        <v>0</v>
      </c>
      <c r="BD137" s="145">
        <f t="shared" si="23"/>
        <v>0</v>
      </c>
      <c r="BE137" s="145">
        <f t="shared" si="24"/>
        <v>0</v>
      </c>
      <c r="CA137" s="174">
        <v>1</v>
      </c>
      <c r="CB137" s="174">
        <v>7</v>
      </c>
      <c r="CZ137" s="145">
        <v>0.0104500000000058</v>
      </c>
    </row>
    <row r="138" spans="1:104" ht="12.75">
      <c r="A138" s="168">
        <v>95</v>
      </c>
      <c r="B138" s="169" t="s">
        <v>315</v>
      </c>
      <c r="C138" s="170" t="s">
        <v>316</v>
      </c>
      <c r="D138" s="171" t="s">
        <v>100</v>
      </c>
      <c r="E138" s="172">
        <v>1</v>
      </c>
      <c r="F138" s="172"/>
      <c r="G138" s="173"/>
      <c r="O138" s="167">
        <v>2</v>
      </c>
      <c r="AA138" s="145">
        <v>1</v>
      </c>
      <c r="AB138" s="145">
        <v>7</v>
      </c>
      <c r="AC138" s="145">
        <v>7</v>
      </c>
      <c r="AZ138" s="145">
        <v>2</v>
      </c>
      <c r="BA138" s="145">
        <f t="shared" si="20"/>
        <v>0</v>
      </c>
      <c r="BB138" s="145">
        <f t="shared" si="21"/>
        <v>0</v>
      </c>
      <c r="BC138" s="145">
        <f t="shared" si="22"/>
        <v>0</v>
      </c>
      <c r="BD138" s="145">
        <f t="shared" si="23"/>
        <v>0</v>
      </c>
      <c r="BE138" s="145">
        <f t="shared" si="24"/>
        <v>0</v>
      </c>
      <c r="CA138" s="174">
        <v>1</v>
      </c>
      <c r="CB138" s="174">
        <v>7</v>
      </c>
      <c r="CZ138" s="145">
        <v>0.0111600000000038</v>
      </c>
    </row>
    <row r="139" spans="1:104" ht="12.75">
      <c r="A139" s="168">
        <v>96</v>
      </c>
      <c r="B139" s="169" t="s">
        <v>317</v>
      </c>
      <c r="C139" s="170" t="s">
        <v>318</v>
      </c>
      <c r="D139" s="171" t="s">
        <v>264</v>
      </c>
      <c r="E139" s="172">
        <v>1</v>
      </c>
      <c r="F139" s="172"/>
      <c r="G139" s="173"/>
      <c r="O139" s="167">
        <v>2</v>
      </c>
      <c r="AA139" s="145">
        <v>1</v>
      </c>
      <c r="AB139" s="145">
        <v>7</v>
      </c>
      <c r="AC139" s="145">
        <v>7</v>
      </c>
      <c r="AZ139" s="145">
        <v>2</v>
      </c>
      <c r="BA139" s="145">
        <f t="shared" si="20"/>
        <v>0</v>
      </c>
      <c r="BB139" s="145">
        <f t="shared" si="21"/>
        <v>0</v>
      </c>
      <c r="BC139" s="145">
        <f t="shared" si="22"/>
        <v>0</v>
      </c>
      <c r="BD139" s="145">
        <f t="shared" si="23"/>
        <v>0</v>
      </c>
      <c r="BE139" s="145">
        <f t="shared" si="24"/>
        <v>0</v>
      </c>
      <c r="CA139" s="174">
        <v>1</v>
      </c>
      <c r="CB139" s="174">
        <v>7</v>
      </c>
      <c r="CZ139" s="145">
        <v>0.00862999999999658</v>
      </c>
    </row>
    <row r="140" spans="1:104" ht="12.75">
      <c r="A140" s="168">
        <v>97</v>
      </c>
      <c r="B140" s="169" t="s">
        <v>319</v>
      </c>
      <c r="C140" s="170" t="s">
        <v>320</v>
      </c>
      <c r="D140" s="171" t="s">
        <v>264</v>
      </c>
      <c r="E140" s="172">
        <v>1</v>
      </c>
      <c r="F140" s="172"/>
      <c r="G140" s="173"/>
      <c r="O140" s="167">
        <v>2</v>
      </c>
      <c r="AA140" s="145">
        <v>1</v>
      </c>
      <c r="AB140" s="145">
        <v>7</v>
      </c>
      <c r="AC140" s="145">
        <v>7</v>
      </c>
      <c r="AZ140" s="145">
        <v>2</v>
      </c>
      <c r="BA140" s="145">
        <f t="shared" si="20"/>
        <v>0</v>
      </c>
      <c r="BB140" s="145">
        <f t="shared" si="21"/>
        <v>0</v>
      </c>
      <c r="BC140" s="145">
        <f t="shared" si="22"/>
        <v>0</v>
      </c>
      <c r="BD140" s="145">
        <f t="shared" si="23"/>
        <v>0</v>
      </c>
      <c r="BE140" s="145">
        <f t="shared" si="24"/>
        <v>0</v>
      </c>
      <c r="CA140" s="174">
        <v>1</v>
      </c>
      <c r="CB140" s="174">
        <v>7</v>
      </c>
      <c r="CZ140" s="145">
        <v>0.000280000000000058</v>
      </c>
    </row>
    <row r="141" spans="1:104" ht="12.75">
      <c r="A141" s="168">
        <v>98</v>
      </c>
      <c r="B141" s="169" t="s">
        <v>321</v>
      </c>
      <c r="C141" s="170" t="s">
        <v>322</v>
      </c>
      <c r="D141" s="171" t="s">
        <v>264</v>
      </c>
      <c r="E141" s="172">
        <v>4</v>
      </c>
      <c r="F141" s="172"/>
      <c r="G141" s="173"/>
      <c r="O141" s="167">
        <v>2</v>
      </c>
      <c r="AA141" s="145">
        <v>1</v>
      </c>
      <c r="AB141" s="145">
        <v>7</v>
      </c>
      <c r="AC141" s="145">
        <v>7</v>
      </c>
      <c r="AZ141" s="145">
        <v>2</v>
      </c>
      <c r="BA141" s="145">
        <f t="shared" si="20"/>
        <v>0</v>
      </c>
      <c r="BB141" s="145">
        <f t="shared" si="21"/>
        <v>0</v>
      </c>
      <c r="BC141" s="145">
        <f t="shared" si="22"/>
        <v>0</v>
      </c>
      <c r="BD141" s="145">
        <f t="shared" si="23"/>
        <v>0</v>
      </c>
      <c r="BE141" s="145">
        <f t="shared" si="24"/>
        <v>0</v>
      </c>
      <c r="CA141" s="174">
        <v>1</v>
      </c>
      <c r="CB141" s="174">
        <v>7</v>
      </c>
      <c r="CZ141" s="145">
        <v>0.00404000000000337</v>
      </c>
    </row>
    <row r="142" spans="1:104" ht="12.75">
      <c r="A142" s="168">
        <v>99</v>
      </c>
      <c r="B142" s="169" t="s">
        <v>323</v>
      </c>
      <c r="C142" s="170" t="s">
        <v>324</v>
      </c>
      <c r="D142" s="171" t="s">
        <v>95</v>
      </c>
      <c r="E142" s="172">
        <v>2</v>
      </c>
      <c r="F142" s="172"/>
      <c r="G142" s="173"/>
      <c r="O142" s="167">
        <v>2</v>
      </c>
      <c r="AA142" s="145">
        <v>1</v>
      </c>
      <c r="AB142" s="145">
        <v>7</v>
      </c>
      <c r="AC142" s="145">
        <v>7</v>
      </c>
      <c r="AZ142" s="145">
        <v>2</v>
      </c>
      <c r="BA142" s="145">
        <f t="shared" si="20"/>
        <v>0</v>
      </c>
      <c r="BB142" s="145">
        <f t="shared" si="21"/>
        <v>0</v>
      </c>
      <c r="BC142" s="145">
        <f t="shared" si="22"/>
        <v>0</v>
      </c>
      <c r="BD142" s="145">
        <f t="shared" si="23"/>
        <v>0</v>
      </c>
      <c r="BE142" s="145">
        <f t="shared" si="24"/>
        <v>0</v>
      </c>
      <c r="CA142" s="174">
        <v>1</v>
      </c>
      <c r="CB142" s="174">
        <v>7</v>
      </c>
      <c r="CZ142" s="145">
        <v>0</v>
      </c>
    </row>
    <row r="143" spans="1:104" ht="12.75">
      <c r="A143" s="168">
        <v>100</v>
      </c>
      <c r="B143" s="169" t="s">
        <v>325</v>
      </c>
      <c r="C143" s="170" t="s">
        <v>326</v>
      </c>
      <c r="D143" s="171" t="s">
        <v>100</v>
      </c>
      <c r="E143" s="172">
        <v>24</v>
      </c>
      <c r="F143" s="172"/>
      <c r="G143" s="173"/>
      <c r="O143" s="167">
        <v>2</v>
      </c>
      <c r="AA143" s="145">
        <v>1</v>
      </c>
      <c r="AB143" s="145">
        <v>7</v>
      </c>
      <c r="AC143" s="145">
        <v>7</v>
      </c>
      <c r="AZ143" s="145">
        <v>2</v>
      </c>
      <c r="BA143" s="145">
        <f t="shared" si="20"/>
        <v>0</v>
      </c>
      <c r="BB143" s="145">
        <f t="shared" si="21"/>
        <v>0</v>
      </c>
      <c r="BC143" s="145">
        <f t="shared" si="22"/>
        <v>0</v>
      </c>
      <c r="BD143" s="145">
        <f t="shared" si="23"/>
        <v>0</v>
      </c>
      <c r="BE143" s="145">
        <f t="shared" si="24"/>
        <v>0</v>
      </c>
      <c r="CA143" s="174">
        <v>1</v>
      </c>
      <c r="CB143" s="174">
        <v>7</v>
      </c>
      <c r="CZ143" s="145">
        <v>0</v>
      </c>
    </row>
    <row r="144" spans="1:104" ht="12.75">
      <c r="A144" s="168">
        <v>101</v>
      </c>
      <c r="B144" s="169" t="s">
        <v>327</v>
      </c>
      <c r="C144" s="170" t="s">
        <v>328</v>
      </c>
      <c r="D144" s="171" t="s">
        <v>95</v>
      </c>
      <c r="E144" s="172">
        <v>1</v>
      </c>
      <c r="F144" s="172"/>
      <c r="G144" s="173"/>
      <c r="O144" s="167">
        <v>2</v>
      </c>
      <c r="AA144" s="145">
        <v>1</v>
      </c>
      <c r="AB144" s="145">
        <v>7</v>
      </c>
      <c r="AC144" s="145">
        <v>7</v>
      </c>
      <c r="AZ144" s="145">
        <v>2</v>
      </c>
      <c r="BA144" s="145">
        <f t="shared" si="20"/>
        <v>0</v>
      </c>
      <c r="BB144" s="145">
        <f t="shared" si="21"/>
        <v>0</v>
      </c>
      <c r="BC144" s="145">
        <f t="shared" si="22"/>
        <v>0</v>
      </c>
      <c r="BD144" s="145">
        <f t="shared" si="23"/>
        <v>0</v>
      </c>
      <c r="BE144" s="145">
        <f t="shared" si="24"/>
        <v>0</v>
      </c>
      <c r="CA144" s="174">
        <v>1</v>
      </c>
      <c r="CB144" s="174">
        <v>7</v>
      </c>
      <c r="CZ144" s="145">
        <v>0</v>
      </c>
    </row>
    <row r="145" spans="1:104" ht="12.75">
      <c r="A145" s="168">
        <v>102</v>
      </c>
      <c r="B145" s="169" t="s">
        <v>329</v>
      </c>
      <c r="C145" s="170" t="s">
        <v>330</v>
      </c>
      <c r="D145" s="171" t="s">
        <v>95</v>
      </c>
      <c r="E145" s="172">
        <v>1</v>
      </c>
      <c r="F145" s="172"/>
      <c r="G145" s="173"/>
      <c r="O145" s="167">
        <v>2</v>
      </c>
      <c r="AA145" s="145">
        <v>1</v>
      </c>
      <c r="AB145" s="145">
        <v>7</v>
      </c>
      <c r="AC145" s="145">
        <v>7</v>
      </c>
      <c r="AZ145" s="145">
        <v>2</v>
      </c>
      <c r="BA145" s="145">
        <f t="shared" si="20"/>
        <v>0</v>
      </c>
      <c r="BB145" s="145">
        <f t="shared" si="21"/>
        <v>0</v>
      </c>
      <c r="BC145" s="145">
        <f t="shared" si="22"/>
        <v>0</v>
      </c>
      <c r="BD145" s="145">
        <f t="shared" si="23"/>
        <v>0</v>
      </c>
      <c r="BE145" s="145">
        <f t="shared" si="24"/>
        <v>0</v>
      </c>
      <c r="CA145" s="174">
        <v>1</v>
      </c>
      <c r="CB145" s="174">
        <v>7</v>
      </c>
      <c r="CZ145" s="145">
        <v>0.00179999999999936</v>
      </c>
    </row>
    <row r="146" spans="1:104" ht="12.75">
      <c r="A146" s="168">
        <v>103</v>
      </c>
      <c r="B146" s="169" t="s">
        <v>331</v>
      </c>
      <c r="C146" s="170" t="s">
        <v>332</v>
      </c>
      <c r="D146" s="171" t="s">
        <v>100</v>
      </c>
      <c r="E146" s="172">
        <v>4</v>
      </c>
      <c r="F146" s="172"/>
      <c r="G146" s="173"/>
      <c r="O146" s="167">
        <v>2</v>
      </c>
      <c r="AA146" s="145">
        <v>1</v>
      </c>
      <c r="AB146" s="145">
        <v>7</v>
      </c>
      <c r="AC146" s="145">
        <v>7</v>
      </c>
      <c r="AZ146" s="145">
        <v>2</v>
      </c>
      <c r="BA146" s="145">
        <f t="shared" si="20"/>
        <v>0</v>
      </c>
      <c r="BB146" s="145">
        <f t="shared" si="21"/>
        <v>0</v>
      </c>
      <c r="BC146" s="145">
        <f t="shared" si="22"/>
        <v>0</v>
      </c>
      <c r="BD146" s="145">
        <f t="shared" si="23"/>
        <v>0</v>
      </c>
      <c r="BE146" s="145">
        <f t="shared" si="24"/>
        <v>0</v>
      </c>
      <c r="CA146" s="174">
        <v>1</v>
      </c>
      <c r="CB146" s="174">
        <v>7</v>
      </c>
      <c r="CZ146" s="145">
        <v>0.000399999999999956</v>
      </c>
    </row>
    <row r="147" spans="1:104" ht="12.75">
      <c r="A147" s="168">
        <v>104</v>
      </c>
      <c r="B147" s="169" t="s">
        <v>333</v>
      </c>
      <c r="C147" s="170" t="s">
        <v>334</v>
      </c>
      <c r="D147" s="171" t="s">
        <v>95</v>
      </c>
      <c r="E147" s="172">
        <v>1</v>
      </c>
      <c r="F147" s="172"/>
      <c r="G147" s="173"/>
      <c r="O147" s="167">
        <v>2</v>
      </c>
      <c r="AA147" s="145">
        <v>1</v>
      </c>
      <c r="AB147" s="145">
        <v>7</v>
      </c>
      <c r="AC147" s="145">
        <v>7</v>
      </c>
      <c r="AZ147" s="145">
        <v>2</v>
      </c>
      <c r="BA147" s="145">
        <f t="shared" si="20"/>
        <v>0</v>
      </c>
      <c r="BB147" s="145">
        <f t="shared" si="21"/>
        <v>0</v>
      </c>
      <c r="BC147" s="145">
        <f t="shared" si="22"/>
        <v>0</v>
      </c>
      <c r="BD147" s="145">
        <f t="shared" si="23"/>
        <v>0</v>
      </c>
      <c r="BE147" s="145">
        <f t="shared" si="24"/>
        <v>0</v>
      </c>
      <c r="CA147" s="174">
        <v>1</v>
      </c>
      <c r="CB147" s="174">
        <v>7</v>
      </c>
      <c r="CZ147" s="145">
        <v>0.000240000000000018</v>
      </c>
    </row>
    <row r="148" spans="1:104" ht="22.5">
      <c r="A148" s="168">
        <v>105</v>
      </c>
      <c r="B148" s="169" t="s">
        <v>335</v>
      </c>
      <c r="C148" s="170" t="s">
        <v>336</v>
      </c>
      <c r="D148" s="171" t="s">
        <v>95</v>
      </c>
      <c r="E148" s="172">
        <v>2</v>
      </c>
      <c r="F148" s="172"/>
      <c r="G148" s="173"/>
      <c r="O148" s="167">
        <v>2</v>
      </c>
      <c r="AA148" s="145">
        <v>1</v>
      </c>
      <c r="AB148" s="145">
        <v>7</v>
      </c>
      <c r="AC148" s="145">
        <v>7</v>
      </c>
      <c r="AZ148" s="145">
        <v>2</v>
      </c>
      <c r="BA148" s="145">
        <f t="shared" si="20"/>
        <v>0</v>
      </c>
      <c r="BB148" s="145">
        <f t="shared" si="21"/>
        <v>0</v>
      </c>
      <c r="BC148" s="145">
        <f t="shared" si="22"/>
        <v>0</v>
      </c>
      <c r="BD148" s="145">
        <f t="shared" si="23"/>
        <v>0</v>
      </c>
      <c r="BE148" s="145">
        <f t="shared" si="24"/>
        <v>0</v>
      </c>
      <c r="CA148" s="174">
        <v>1</v>
      </c>
      <c r="CB148" s="174">
        <v>7</v>
      </c>
      <c r="CZ148" s="145">
        <v>0.000189999999999912</v>
      </c>
    </row>
    <row r="149" spans="1:104" ht="22.5">
      <c r="A149" s="168">
        <v>106</v>
      </c>
      <c r="B149" s="169" t="s">
        <v>337</v>
      </c>
      <c r="C149" s="170" t="s">
        <v>338</v>
      </c>
      <c r="D149" s="171" t="s">
        <v>95</v>
      </c>
      <c r="E149" s="172">
        <v>4</v>
      </c>
      <c r="F149" s="172"/>
      <c r="G149" s="173"/>
      <c r="O149" s="167">
        <v>2</v>
      </c>
      <c r="AA149" s="145">
        <v>1</v>
      </c>
      <c r="AB149" s="145">
        <v>7</v>
      </c>
      <c r="AC149" s="145">
        <v>7</v>
      </c>
      <c r="AZ149" s="145">
        <v>2</v>
      </c>
      <c r="BA149" s="145">
        <f t="shared" si="20"/>
        <v>0</v>
      </c>
      <c r="BB149" s="145">
        <f t="shared" si="21"/>
        <v>0</v>
      </c>
      <c r="BC149" s="145">
        <f t="shared" si="22"/>
        <v>0</v>
      </c>
      <c r="BD149" s="145">
        <f t="shared" si="23"/>
        <v>0</v>
      </c>
      <c r="BE149" s="145">
        <f t="shared" si="24"/>
        <v>0</v>
      </c>
      <c r="CA149" s="174">
        <v>1</v>
      </c>
      <c r="CB149" s="174">
        <v>7</v>
      </c>
      <c r="CZ149" s="145">
        <v>0.000280000000000058</v>
      </c>
    </row>
    <row r="150" spans="1:104" ht="12.75">
      <c r="A150" s="168">
        <v>107</v>
      </c>
      <c r="B150" s="169" t="s">
        <v>339</v>
      </c>
      <c r="C150" s="170" t="s">
        <v>340</v>
      </c>
      <c r="D150" s="171" t="s">
        <v>95</v>
      </c>
      <c r="E150" s="172">
        <v>1</v>
      </c>
      <c r="F150" s="172"/>
      <c r="G150" s="173"/>
      <c r="O150" s="167">
        <v>2</v>
      </c>
      <c r="AA150" s="145">
        <v>1</v>
      </c>
      <c r="AB150" s="145">
        <v>7</v>
      </c>
      <c r="AC150" s="145">
        <v>7</v>
      </c>
      <c r="AZ150" s="145">
        <v>2</v>
      </c>
      <c r="BA150" s="145">
        <f t="shared" si="20"/>
        <v>0</v>
      </c>
      <c r="BB150" s="145">
        <f t="shared" si="21"/>
        <v>0</v>
      </c>
      <c r="BC150" s="145">
        <f t="shared" si="22"/>
        <v>0</v>
      </c>
      <c r="BD150" s="145">
        <f t="shared" si="23"/>
        <v>0</v>
      </c>
      <c r="BE150" s="145">
        <f t="shared" si="24"/>
        <v>0</v>
      </c>
      <c r="CA150" s="174">
        <v>1</v>
      </c>
      <c r="CB150" s="174">
        <v>7</v>
      </c>
      <c r="CZ150" s="145">
        <v>0.000269999999999992</v>
      </c>
    </row>
    <row r="151" spans="1:104" ht="22.5">
      <c r="A151" s="168">
        <v>108</v>
      </c>
      <c r="B151" s="169" t="s">
        <v>341</v>
      </c>
      <c r="C151" s="170" t="s">
        <v>342</v>
      </c>
      <c r="D151" s="171" t="s">
        <v>95</v>
      </c>
      <c r="E151" s="172">
        <v>1</v>
      </c>
      <c r="F151" s="172"/>
      <c r="G151" s="173"/>
      <c r="O151" s="167">
        <v>2</v>
      </c>
      <c r="AA151" s="145">
        <v>1</v>
      </c>
      <c r="AB151" s="145">
        <v>7</v>
      </c>
      <c r="AC151" s="145">
        <v>7</v>
      </c>
      <c r="AZ151" s="145">
        <v>2</v>
      </c>
      <c r="BA151" s="145">
        <f t="shared" si="20"/>
        <v>0</v>
      </c>
      <c r="BB151" s="145">
        <f t="shared" si="21"/>
        <v>0</v>
      </c>
      <c r="BC151" s="145">
        <f t="shared" si="22"/>
        <v>0</v>
      </c>
      <c r="BD151" s="145">
        <f t="shared" si="23"/>
        <v>0</v>
      </c>
      <c r="BE151" s="145">
        <f t="shared" si="24"/>
        <v>0</v>
      </c>
      <c r="CA151" s="174">
        <v>1</v>
      </c>
      <c r="CB151" s="174">
        <v>7</v>
      </c>
      <c r="CZ151" s="145">
        <v>3.99999999999845E-05</v>
      </c>
    </row>
    <row r="152" spans="1:104" ht="12.75">
      <c r="A152" s="168">
        <v>109</v>
      </c>
      <c r="B152" s="169" t="s">
        <v>343</v>
      </c>
      <c r="C152" s="170" t="s">
        <v>344</v>
      </c>
      <c r="D152" s="171" t="s">
        <v>95</v>
      </c>
      <c r="E152" s="172">
        <v>1</v>
      </c>
      <c r="F152" s="172"/>
      <c r="G152" s="173"/>
      <c r="O152" s="167">
        <v>2</v>
      </c>
      <c r="AA152" s="145">
        <v>1</v>
      </c>
      <c r="AB152" s="145">
        <v>7</v>
      </c>
      <c r="AC152" s="145">
        <v>7</v>
      </c>
      <c r="AZ152" s="145">
        <v>2</v>
      </c>
      <c r="BA152" s="145">
        <f t="shared" si="20"/>
        <v>0</v>
      </c>
      <c r="BB152" s="145">
        <f t="shared" si="21"/>
        <v>0</v>
      </c>
      <c r="BC152" s="145">
        <f t="shared" si="22"/>
        <v>0</v>
      </c>
      <c r="BD152" s="145">
        <f t="shared" si="23"/>
        <v>0</v>
      </c>
      <c r="BE152" s="145">
        <f t="shared" si="24"/>
        <v>0</v>
      </c>
      <c r="CA152" s="174">
        <v>1</v>
      </c>
      <c r="CB152" s="174">
        <v>7</v>
      </c>
      <c r="CZ152" s="145">
        <v>0.00297000000000125</v>
      </c>
    </row>
    <row r="153" spans="1:104" ht="12.75">
      <c r="A153" s="168">
        <v>110</v>
      </c>
      <c r="B153" s="169" t="s">
        <v>345</v>
      </c>
      <c r="C153" s="170" t="s">
        <v>346</v>
      </c>
      <c r="D153" s="171" t="s">
        <v>95</v>
      </c>
      <c r="E153" s="172">
        <v>1</v>
      </c>
      <c r="F153" s="172"/>
      <c r="G153" s="173"/>
      <c r="O153" s="167">
        <v>2</v>
      </c>
      <c r="AA153" s="145">
        <v>1</v>
      </c>
      <c r="AB153" s="145">
        <v>7</v>
      </c>
      <c r="AC153" s="145">
        <v>7</v>
      </c>
      <c r="AZ153" s="145">
        <v>2</v>
      </c>
      <c r="BA153" s="145">
        <f t="shared" si="20"/>
        <v>0</v>
      </c>
      <c r="BB153" s="145">
        <f t="shared" si="21"/>
        <v>0</v>
      </c>
      <c r="BC153" s="145">
        <f t="shared" si="22"/>
        <v>0</v>
      </c>
      <c r="BD153" s="145">
        <f t="shared" si="23"/>
        <v>0</v>
      </c>
      <c r="BE153" s="145">
        <f t="shared" si="24"/>
        <v>0</v>
      </c>
      <c r="CA153" s="174">
        <v>1</v>
      </c>
      <c r="CB153" s="174">
        <v>7</v>
      </c>
      <c r="CZ153" s="145">
        <v>0.00297000000000125</v>
      </c>
    </row>
    <row r="154" spans="1:104" ht="12.75">
      <c r="A154" s="168">
        <v>111</v>
      </c>
      <c r="B154" s="169" t="s">
        <v>347</v>
      </c>
      <c r="C154" s="170" t="s">
        <v>348</v>
      </c>
      <c r="D154" s="171" t="s">
        <v>77</v>
      </c>
      <c r="E154" s="172">
        <v>1</v>
      </c>
      <c r="F154" s="172"/>
      <c r="G154" s="173"/>
      <c r="O154" s="167">
        <v>2</v>
      </c>
      <c r="AA154" s="145">
        <v>12</v>
      </c>
      <c r="AB154" s="145">
        <v>0</v>
      </c>
      <c r="AC154" s="145">
        <v>87</v>
      </c>
      <c r="AZ154" s="145">
        <v>2</v>
      </c>
      <c r="BA154" s="145">
        <f t="shared" si="20"/>
        <v>0</v>
      </c>
      <c r="BB154" s="145">
        <f t="shared" si="21"/>
        <v>0</v>
      </c>
      <c r="BC154" s="145">
        <f t="shared" si="22"/>
        <v>0</v>
      </c>
      <c r="BD154" s="145">
        <f t="shared" si="23"/>
        <v>0</v>
      </c>
      <c r="BE154" s="145">
        <f t="shared" si="24"/>
        <v>0</v>
      </c>
      <c r="CA154" s="174">
        <v>12</v>
      </c>
      <c r="CB154" s="174">
        <v>0</v>
      </c>
      <c r="CZ154" s="145">
        <v>0</v>
      </c>
    </row>
    <row r="155" spans="1:104" ht="12.75">
      <c r="A155" s="168">
        <v>112</v>
      </c>
      <c r="B155" s="169" t="s">
        <v>349</v>
      </c>
      <c r="C155" s="170" t="s">
        <v>350</v>
      </c>
      <c r="D155" s="171" t="s">
        <v>115</v>
      </c>
      <c r="E155" s="172">
        <v>1</v>
      </c>
      <c r="F155" s="172"/>
      <c r="G155" s="173"/>
      <c r="O155" s="167">
        <v>2</v>
      </c>
      <c r="AA155" s="145">
        <v>12</v>
      </c>
      <c r="AB155" s="145">
        <v>0</v>
      </c>
      <c r="AC155" s="145">
        <v>88</v>
      </c>
      <c r="AZ155" s="145">
        <v>2</v>
      </c>
      <c r="BA155" s="145">
        <f t="shared" si="20"/>
        <v>0</v>
      </c>
      <c r="BB155" s="145">
        <f t="shared" si="21"/>
        <v>0</v>
      </c>
      <c r="BC155" s="145">
        <f t="shared" si="22"/>
        <v>0</v>
      </c>
      <c r="BD155" s="145">
        <f t="shared" si="23"/>
        <v>0</v>
      </c>
      <c r="BE155" s="145">
        <f t="shared" si="24"/>
        <v>0</v>
      </c>
      <c r="CA155" s="174">
        <v>12</v>
      </c>
      <c r="CB155" s="174">
        <v>0</v>
      </c>
      <c r="CZ155" s="145">
        <v>0</v>
      </c>
    </row>
    <row r="156" spans="1:104" ht="22.5">
      <c r="A156" s="168">
        <v>113</v>
      </c>
      <c r="B156" s="169" t="s">
        <v>351</v>
      </c>
      <c r="C156" s="170" t="s">
        <v>352</v>
      </c>
      <c r="D156" s="171" t="s">
        <v>77</v>
      </c>
      <c r="E156" s="172">
        <v>1</v>
      </c>
      <c r="F156" s="172"/>
      <c r="G156" s="173"/>
      <c r="O156" s="167">
        <v>2</v>
      </c>
      <c r="AA156" s="145">
        <v>12</v>
      </c>
      <c r="AB156" s="145">
        <v>0</v>
      </c>
      <c r="AC156" s="145">
        <v>89</v>
      </c>
      <c r="AZ156" s="145">
        <v>2</v>
      </c>
      <c r="BA156" s="145">
        <f t="shared" si="20"/>
        <v>0</v>
      </c>
      <c r="BB156" s="145">
        <f t="shared" si="21"/>
        <v>0</v>
      </c>
      <c r="BC156" s="145">
        <f t="shared" si="22"/>
        <v>0</v>
      </c>
      <c r="BD156" s="145">
        <f t="shared" si="23"/>
        <v>0</v>
      </c>
      <c r="BE156" s="145">
        <f t="shared" si="24"/>
        <v>0</v>
      </c>
      <c r="CA156" s="174">
        <v>12</v>
      </c>
      <c r="CB156" s="174">
        <v>0</v>
      </c>
      <c r="CZ156" s="145">
        <v>0</v>
      </c>
    </row>
    <row r="157" spans="1:104" ht="12.75">
      <c r="A157" s="168">
        <v>114</v>
      </c>
      <c r="B157" s="169" t="s">
        <v>353</v>
      </c>
      <c r="C157" s="170" t="s">
        <v>354</v>
      </c>
      <c r="D157" s="171" t="s">
        <v>115</v>
      </c>
      <c r="E157" s="172">
        <v>1</v>
      </c>
      <c r="F157" s="172"/>
      <c r="G157" s="173"/>
      <c r="O157" s="167">
        <v>2</v>
      </c>
      <c r="AA157" s="145">
        <v>12</v>
      </c>
      <c r="AB157" s="145">
        <v>0</v>
      </c>
      <c r="AC157" s="145">
        <v>90</v>
      </c>
      <c r="AZ157" s="145">
        <v>2</v>
      </c>
      <c r="BA157" s="145">
        <f t="shared" si="20"/>
        <v>0</v>
      </c>
      <c r="BB157" s="145">
        <f t="shared" si="21"/>
        <v>0</v>
      </c>
      <c r="BC157" s="145">
        <f t="shared" si="22"/>
        <v>0</v>
      </c>
      <c r="BD157" s="145">
        <f t="shared" si="23"/>
        <v>0</v>
      </c>
      <c r="BE157" s="145">
        <f t="shared" si="24"/>
        <v>0</v>
      </c>
      <c r="CA157" s="174">
        <v>12</v>
      </c>
      <c r="CB157" s="174">
        <v>0</v>
      </c>
      <c r="CZ157" s="145">
        <v>0</v>
      </c>
    </row>
    <row r="158" spans="1:104" ht="12.75">
      <c r="A158" s="168">
        <v>115</v>
      </c>
      <c r="B158" s="169" t="s">
        <v>355</v>
      </c>
      <c r="C158" s="170" t="s">
        <v>356</v>
      </c>
      <c r="D158" s="171" t="s">
        <v>77</v>
      </c>
      <c r="E158" s="172">
        <v>1</v>
      </c>
      <c r="F158" s="172"/>
      <c r="G158" s="173"/>
      <c r="O158" s="167">
        <v>2</v>
      </c>
      <c r="AA158" s="145">
        <v>12</v>
      </c>
      <c r="AB158" s="145">
        <v>0</v>
      </c>
      <c r="AC158" s="145">
        <v>91</v>
      </c>
      <c r="AZ158" s="145">
        <v>2</v>
      </c>
      <c r="BA158" s="145">
        <f t="shared" si="20"/>
        <v>0</v>
      </c>
      <c r="BB158" s="145">
        <f t="shared" si="21"/>
        <v>0</v>
      </c>
      <c r="BC158" s="145">
        <f t="shared" si="22"/>
        <v>0</v>
      </c>
      <c r="BD158" s="145">
        <f t="shared" si="23"/>
        <v>0</v>
      </c>
      <c r="BE158" s="145">
        <f t="shared" si="24"/>
        <v>0</v>
      </c>
      <c r="CA158" s="174">
        <v>12</v>
      </c>
      <c r="CB158" s="174">
        <v>0</v>
      </c>
      <c r="CZ158" s="145">
        <v>0</v>
      </c>
    </row>
    <row r="159" spans="1:104" ht="12.75">
      <c r="A159" s="168">
        <v>116</v>
      </c>
      <c r="B159" s="169" t="s">
        <v>357</v>
      </c>
      <c r="C159" s="170" t="s">
        <v>358</v>
      </c>
      <c r="D159" s="171" t="s">
        <v>115</v>
      </c>
      <c r="E159" s="172">
        <v>1</v>
      </c>
      <c r="F159" s="172"/>
      <c r="G159" s="173"/>
      <c r="O159" s="167">
        <v>2</v>
      </c>
      <c r="AA159" s="145">
        <v>12</v>
      </c>
      <c r="AB159" s="145">
        <v>0</v>
      </c>
      <c r="AC159" s="145">
        <v>92</v>
      </c>
      <c r="AZ159" s="145">
        <v>2</v>
      </c>
      <c r="BA159" s="145">
        <f t="shared" si="20"/>
        <v>0</v>
      </c>
      <c r="BB159" s="145">
        <f t="shared" si="21"/>
        <v>0</v>
      </c>
      <c r="BC159" s="145">
        <f t="shared" si="22"/>
        <v>0</v>
      </c>
      <c r="BD159" s="145">
        <f t="shared" si="23"/>
        <v>0</v>
      </c>
      <c r="BE159" s="145">
        <f t="shared" si="24"/>
        <v>0</v>
      </c>
      <c r="CA159" s="174">
        <v>12</v>
      </c>
      <c r="CB159" s="174">
        <v>0</v>
      </c>
      <c r="CZ159" s="145">
        <v>0</v>
      </c>
    </row>
    <row r="160" spans="1:104" ht="12.75">
      <c r="A160" s="168">
        <v>117</v>
      </c>
      <c r="B160" s="169" t="s">
        <v>359</v>
      </c>
      <c r="C160" s="170" t="s">
        <v>360</v>
      </c>
      <c r="D160" s="171" t="s">
        <v>77</v>
      </c>
      <c r="E160" s="172">
        <v>1</v>
      </c>
      <c r="F160" s="172"/>
      <c r="G160" s="173"/>
      <c r="O160" s="167">
        <v>2</v>
      </c>
      <c r="AA160" s="145">
        <v>12</v>
      </c>
      <c r="AB160" s="145">
        <v>0</v>
      </c>
      <c r="AC160" s="145">
        <v>93</v>
      </c>
      <c r="AZ160" s="145">
        <v>2</v>
      </c>
      <c r="BA160" s="145">
        <f t="shared" si="20"/>
        <v>0</v>
      </c>
      <c r="BB160" s="145">
        <f t="shared" si="21"/>
        <v>0</v>
      </c>
      <c r="BC160" s="145">
        <f t="shared" si="22"/>
        <v>0</v>
      </c>
      <c r="BD160" s="145">
        <f t="shared" si="23"/>
        <v>0</v>
      </c>
      <c r="BE160" s="145">
        <f t="shared" si="24"/>
        <v>0</v>
      </c>
      <c r="CA160" s="174">
        <v>12</v>
      </c>
      <c r="CB160" s="174">
        <v>0</v>
      </c>
      <c r="CZ160" s="145">
        <v>0</v>
      </c>
    </row>
    <row r="161" spans="1:104" ht="12.75">
      <c r="A161" s="168">
        <v>118</v>
      </c>
      <c r="B161" s="169" t="s">
        <v>361</v>
      </c>
      <c r="C161" s="170" t="s">
        <v>362</v>
      </c>
      <c r="D161" s="171" t="s">
        <v>77</v>
      </c>
      <c r="E161" s="172">
        <v>1</v>
      </c>
      <c r="F161" s="172"/>
      <c r="G161" s="173"/>
      <c r="O161" s="167">
        <v>2</v>
      </c>
      <c r="AA161" s="145">
        <v>12</v>
      </c>
      <c r="AB161" s="145">
        <v>0</v>
      </c>
      <c r="AC161" s="145">
        <v>94</v>
      </c>
      <c r="AZ161" s="145">
        <v>2</v>
      </c>
      <c r="BA161" s="145">
        <f t="shared" si="20"/>
        <v>0</v>
      </c>
      <c r="BB161" s="145">
        <f t="shared" si="21"/>
        <v>0</v>
      </c>
      <c r="BC161" s="145">
        <f t="shared" si="22"/>
        <v>0</v>
      </c>
      <c r="BD161" s="145">
        <f t="shared" si="23"/>
        <v>0</v>
      </c>
      <c r="BE161" s="145">
        <f t="shared" si="24"/>
        <v>0</v>
      </c>
      <c r="CA161" s="174">
        <v>12</v>
      </c>
      <c r="CB161" s="174">
        <v>0</v>
      </c>
      <c r="CZ161" s="145">
        <v>0</v>
      </c>
    </row>
    <row r="162" spans="1:104" ht="12.75">
      <c r="A162" s="168">
        <v>119</v>
      </c>
      <c r="B162" s="169" t="s">
        <v>363</v>
      </c>
      <c r="C162" s="170" t="s">
        <v>364</v>
      </c>
      <c r="D162" s="171" t="s">
        <v>77</v>
      </c>
      <c r="E162" s="172">
        <v>1</v>
      </c>
      <c r="F162" s="172"/>
      <c r="G162" s="173"/>
      <c r="O162" s="167">
        <v>2</v>
      </c>
      <c r="AA162" s="145">
        <v>12</v>
      </c>
      <c r="AB162" s="145">
        <v>0</v>
      </c>
      <c r="AC162" s="145">
        <v>95</v>
      </c>
      <c r="AZ162" s="145">
        <v>2</v>
      </c>
      <c r="BA162" s="145">
        <f t="shared" si="20"/>
        <v>0</v>
      </c>
      <c r="BB162" s="145">
        <f t="shared" si="21"/>
        <v>0</v>
      </c>
      <c r="BC162" s="145">
        <f t="shared" si="22"/>
        <v>0</v>
      </c>
      <c r="BD162" s="145">
        <f t="shared" si="23"/>
        <v>0</v>
      </c>
      <c r="BE162" s="145">
        <f t="shared" si="24"/>
        <v>0</v>
      </c>
      <c r="CA162" s="174">
        <v>12</v>
      </c>
      <c r="CB162" s="174">
        <v>0</v>
      </c>
      <c r="CZ162" s="145">
        <v>0</v>
      </c>
    </row>
    <row r="163" spans="1:104" ht="12.75">
      <c r="A163" s="168">
        <v>120</v>
      </c>
      <c r="B163" s="169" t="s">
        <v>365</v>
      </c>
      <c r="C163" s="170" t="s">
        <v>366</v>
      </c>
      <c r="D163" s="171" t="s">
        <v>77</v>
      </c>
      <c r="E163" s="172">
        <v>3</v>
      </c>
      <c r="F163" s="172"/>
      <c r="G163" s="173"/>
      <c r="O163" s="167">
        <v>2</v>
      </c>
      <c r="AA163" s="145">
        <v>12</v>
      </c>
      <c r="AB163" s="145">
        <v>0</v>
      </c>
      <c r="AC163" s="145">
        <v>96</v>
      </c>
      <c r="AZ163" s="145">
        <v>2</v>
      </c>
      <c r="BA163" s="145">
        <f t="shared" si="20"/>
        <v>0</v>
      </c>
      <c r="BB163" s="145">
        <f t="shared" si="21"/>
        <v>0</v>
      </c>
      <c r="BC163" s="145">
        <f t="shared" si="22"/>
        <v>0</v>
      </c>
      <c r="BD163" s="145">
        <f t="shared" si="23"/>
        <v>0</v>
      </c>
      <c r="BE163" s="145">
        <f t="shared" si="24"/>
        <v>0</v>
      </c>
      <c r="CA163" s="174">
        <v>12</v>
      </c>
      <c r="CB163" s="174">
        <v>0</v>
      </c>
      <c r="CZ163" s="145">
        <v>0</v>
      </c>
    </row>
    <row r="164" spans="1:104" ht="12.75">
      <c r="A164" s="168">
        <v>121</v>
      </c>
      <c r="B164" s="169" t="s">
        <v>367</v>
      </c>
      <c r="C164" s="170" t="s">
        <v>368</v>
      </c>
      <c r="D164" s="171" t="s">
        <v>95</v>
      </c>
      <c r="E164" s="172">
        <v>3</v>
      </c>
      <c r="F164" s="172"/>
      <c r="G164" s="173"/>
      <c r="O164" s="167">
        <v>2</v>
      </c>
      <c r="AA164" s="145">
        <v>3</v>
      </c>
      <c r="AB164" s="145">
        <v>0</v>
      </c>
      <c r="AC164" s="145">
        <v>31610807</v>
      </c>
      <c r="AZ164" s="145">
        <v>2</v>
      </c>
      <c r="BA164" s="145">
        <f t="shared" si="20"/>
        <v>0</v>
      </c>
      <c r="BB164" s="145">
        <f t="shared" si="21"/>
        <v>0</v>
      </c>
      <c r="BC164" s="145">
        <f t="shared" si="22"/>
        <v>0</v>
      </c>
      <c r="BD164" s="145">
        <f t="shared" si="23"/>
        <v>0</v>
      </c>
      <c r="BE164" s="145">
        <f t="shared" si="24"/>
        <v>0</v>
      </c>
      <c r="CA164" s="174">
        <v>3</v>
      </c>
      <c r="CB164" s="174">
        <v>0</v>
      </c>
      <c r="CZ164" s="145">
        <v>0.00250000000000128</v>
      </c>
    </row>
    <row r="165" spans="1:104" ht="12.75">
      <c r="A165" s="168">
        <v>122</v>
      </c>
      <c r="B165" s="169" t="s">
        <v>369</v>
      </c>
      <c r="C165" s="170" t="s">
        <v>370</v>
      </c>
      <c r="D165" s="171" t="s">
        <v>95</v>
      </c>
      <c r="E165" s="172">
        <v>8</v>
      </c>
      <c r="F165" s="172"/>
      <c r="G165" s="173"/>
      <c r="O165" s="167">
        <v>2</v>
      </c>
      <c r="AA165" s="145">
        <v>3</v>
      </c>
      <c r="AB165" s="145">
        <v>7</v>
      </c>
      <c r="AC165" s="145">
        <v>31630517</v>
      </c>
      <c r="AZ165" s="145">
        <v>2</v>
      </c>
      <c r="BA165" s="145">
        <f t="shared" si="20"/>
        <v>0</v>
      </c>
      <c r="BB165" s="145">
        <f t="shared" si="21"/>
        <v>0</v>
      </c>
      <c r="BC165" s="145">
        <f t="shared" si="22"/>
        <v>0</v>
      </c>
      <c r="BD165" s="145">
        <f t="shared" si="23"/>
        <v>0</v>
      </c>
      <c r="BE165" s="145">
        <f t="shared" si="24"/>
        <v>0</v>
      </c>
      <c r="CA165" s="174">
        <v>3</v>
      </c>
      <c r="CB165" s="174">
        <v>7</v>
      </c>
      <c r="CZ165" s="145">
        <v>0.00046999999999997</v>
      </c>
    </row>
    <row r="166" spans="1:104" ht="12.75">
      <c r="A166" s="168">
        <v>123</v>
      </c>
      <c r="B166" s="169" t="s">
        <v>371</v>
      </c>
      <c r="C166" s="170" t="s">
        <v>372</v>
      </c>
      <c r="D166" s="171" t="s">
        <v>95</v>
      </c>
      <c r="E166" s="172">
        <v>2</v>
      </c>
      <c r="F166" s="172"/>
      <c r="G166" s="173"/>
      <c r="O166" s="167">
        <v>2</v>
      </c>
      <c r="AA166" s="145">
        <v>3</v>
      </c>
      <c r="AB166" s="145">
        <v>7</v>
      </c>
      <c r="AC166" s="145">
        <v>3194130911</v>
      </c>
      <c r="AZ166" s="145">
        <v>2</v>
      </c>
      <c r="BA166" s="145">
        <f t="shared" si="20"/>
        <v>0</v>
      </c>
      <c r="BB166" s="145">
        <f t="shared" si="21"/>
        <v>0</v>
      </c>
      <c r="BC166" s="145">
        <f t="shared" si="22"/>
        <v>0</v>
      </c>
      <c r="BD166" s="145">
        <f t="shared" si="23"/>
        <v>0</v>
      </c>
      <c r="BE166" s="145">
        <f t="shared" si="24"/>
        <v>0</v>
      </c>
      <c r="CA166" s="174">
        <v>3</v>
      </c>
      <c r="CB166" s="174">
        <v>7</v>
      </c>
      <c r="CZ166" s="145">
        <v>0</v>
      </c>
    </row>
    <row r="167" spans="1:104" ht="22.5">
      <c r="A167" s="168">
        <v>124</v>
      </c>
      <c r="B167" s="169" t="s">
        <v>373</v>
      </c>
      <c r="C167" s="170" t="s">
        <v>374</v>
      </c>
      <c r="D167" s="171" t="s">
        <v>95</v>
      </c>
      <c r="E167" s="172">
        <v>1</v>
      </c>
      <c r="F167" s="172"/>
      <c r="G167" s="173"/>
      <c r="O167" s="167">
        <v>2</v>
      </c>
      <c r="AA167" s="145">
        <v>3</v>
      </c>
      <c r="AB167" s="145">
        <v>7</v>
      </c>
      <c r="AC167" s="145">
        <v>38822277</v>
      </c>
      <c r="AZ167" s="145">
        <v>2</v>
      </c>
      <c r="BA167" s="145">
        <f t="shared" si="20"/>
        <v>0</v>
      </c>
      <c r="BB167" s="145">
        <f t="shared" si="21"/>
        <v>0</v>
      </c>
      <c r="BC167" s="145">
        <f t="shared" si="22"/>
        <v>0</v>
      </c>
      <c r="BD167" s="145">
        <f t="shared" si="23"/>
        <v>0</v>
      </c>
      <c r="BE167" s="145">
        <f t="shared" si="24"/>
        <v>0</v>
      </c>
      <c r="CA167" s="174">
        <v>3</v>
      </c>
      <c r="CB167" s="174">
        <v>7</v>
      </c>
      <c r="CZ167" s="145">
        <v>0.00600000000000023</v>
      </c>
    </row>
    <row r="168" spans="1:104" ht="12.75">
      <c r="A168" s="168">
        <v>125</v>
      </c>
      <c r="B168" s="169" t="s">
        <v>375</v>
      </c>
      <c r="C168" s="170" t="s">
        <v>376</v>
      </c>
      <c r="D168" s="171" t="s">
        <v>62</v>
      </c>
      <c r="E168" s="172">
        <v>763.4607</v>
      </c>
      <c r="F168" s="172"/>
      <c r="G168" s="173"/>
      <c r="O168" s="167">
        <v>2</v>
      </c>
      <c r="AA168" s="145">
        <v>7</v>
      </c>
      <c r="AB168" s="145">
        <v>1002</v>
      </c>
      <c r="AC168" s="145">
        <v>5</v>
      </c>
      <c r="AZ168" s="145">
        <v>2</v>
      </c>
      <c r="BA168" s="145">
        <f t="shared" si="20"/>
        <v>0</v>
      </c>
      <c r="BB168" s="145">
        <f t="shared" si="21"/>
        <v>0</v>
      </c>
      <c r="BC168" s="145">
        <f t="shared" si="22"/>
        <v>0</v>
      </c>
      <c r="BD168" s="145">
        <f t="shared" si="23"/>
        <v>0</v>
      </c>
      <c r="BE168" s="145">
        <f t="shared" si="24"/>
        <v>0</v>
      </c>
      <c r="CA168" s="174">
        <v>7</v>
      </c>
      <c r="CB168" s="174">
        <v>1002</v>
      </c>
      <c r="CZ168" s="145">
        <v>0</v>
      </c>
    </row>
    <row r="169" spans="1:104" ht="22.5">
      <c r="A169" s="168">
        <v>126</v>
      </c>
      <c r="B169" s="169" t="s">
        <v>377</v>
      </c>
      <c r="C169" s="170" t="s">
        <v>378</v>
      </c>
      <c r="D169" s="171" t="s">
        <v>379</v>
      </c>
      <c r="E169" s="172">
        <v>6</v>
      </c>
      <c r="F169" s="172"/>
      <c r="G169" s="173"/>
      <c r="O169" s="167">
        <v>2</v>
      </c>
      <c r="AA169" s="145">
        <v>10</v>
      </c>
      <c r="AB169" s="145">
        <v>0</v>
      </c>
      <c r="AC169" s="145">
        <v>8</v>
      </c>
      <c r="AZ169" s="145">
        <v>5</v>
      </c>
      <c r="BA169" s="145">
        <f t="shared" si="20"/>
        <v>0</v>
      </c>
      <c r="BB169" s="145">
        <f t="shared" si="21"/>
        <v>0</v>
      </c>
      <c r="BC169" s="145">
        <f t="shared" si="22"/>
        <v>0</v>
      </c>
      <c r="BD169" s="145">
        <f t="shared" si="23"/>
        <v>0</v>
      </c>
      <c r="BE169" s="145">
        <f t="shared" si="24"/>
        <v>0</v>
      </c>
      <c r="CA169" s="174">
        <v>10</v>
      </c>
      <c r="CB169" s="174">
        <v>0</v>
      </c>
      <c r="CZ169" s="145">
        <v>0</v>
      </c>
    </row>
    <row r="170" spans="1:104" ht="12.75">
      <c r="A170" s="168">
        <v>127</v>
      </c>
      <c r="B170" s="169" t="s">
        <v>380</v>
      </c>
      <c r="C170" s="170" t="s">
        <v>381</v>
      </c>
      <c r="D170" s="171" t="s">
        <v>379</v>
      </c>
      <c r="E170" s="172">
        <v>4</v>
      </c>
      <c r="F170" s="172"/>
      <c r="G170" s="173"/>
      <c r="O170" s="167">
        <v>2</v>
      </c>
      <c r="AA170" s="145">
        <v>10</v>
      </c>
      <c r="AB170" s="145">
        <v>0</v>
      </c>
      <c r="AC170" s="145">
        <v>8</v>
      </c>
      <c r="AZ170" s="145">
        <v>5</v>
      </c>
      <c r="BA170" s="145">
        <f t="shared" si="20"/>
        <v>0</v>
      </c>
      <c r="BB170" s="145">
        <f t="shared" si="21"/>
        <v>0</v>
      </c>
      <c r="BC170" s="145">
        <f t="shared" si="22"/>
        <v>0</v>
      </c>
      <c r="BD170" s="145">
        <f t="shared" si="23"/>
        <v>0</v>
      </c>
      <c r="BE170" s="145">
        <f t="shared" si="24"/>
        <v>0</v>
      </c>
      <c r="CA170" s="174">
        <v>10</v>
      </c>
      <c r="CB170" s="174">
        <v>0</v>
      </c>
      <c r="CZ170" s="145">
        <v>0</v>
      </c>
    </row>
    <row r="171" spans="1:104" ht="12.75">
      <c r="A171" s="168">
        <v>128</v>
      </c>
      <c r="B171" s="169" t="s">
        <v>382</v>
      </c>
      <c r="C171" s="170" t="s">
        <v>383</v>
      </c>
      <c r="D171" s="171" t="s">
        <v>379</v>
      </c>
      <c r="E171" s="172">
        <v>6</v>
      </c>
      <c r="F171" s="172"/>
      <c r="G171" s="173"/>
      <c r="O171" s="167">
        <v>2</v>
      </c>
      <c r="AA171" s="145">
        <v>10</v>
      </c>
      <c r="AB171" s="145">
        <v>0</v>
      </c>
      <c r="AC171" s="145">
        <v>8</v>
      </c>
      <c r="AZ171" s="145">
        <v>5</v>
      </c>
      <c r="BA171" s="145">
        <f t="shared" si="20"/>
        <v>0</v>
      </c>
      <c r="BB171" s="145">
        <f t="shared" si="21"/>
        <v>0</v>
      </c>
      <c r="BC171" s="145">
        <f t="shared" si="22"/>
        <v>0</v>
      </c>
      <c r="BD171" s="145">
        <f t="shared" si="23"/>
        <v>0</v>
      </c>
      <c r="BE171" s="145">
        <f t="shared" si="24"/>
        <v>0</v>
      </c>
      <c r="CA171" s="174">
        <v>10</v>
      </c>
      <c r="CB171" s="174">
        <v>0</v>
      </c>
      <c r="CZ171" s="145">
        <v>0</v>
      </c>
    </row>
    <row r="172" spans="1:57" ht="12.75">
      <c r="A172" s="182"/>
      <c r="B172" s="183" t="s">
        <v>78</v>
      </c>
      <c r="C172" s="184" t="str">
        <f>CONCATENATE(B134," ",C134)</f>
        <v>723 Vnitřní plynovod</v>
      </c>
      <c r="D172" s="185"/>
      <c r="E172" s="186"/>
      <c r="F172" s="187"/>
      <c r="G172" s="188"/>
      <c r="O172" s="167">
        <v>4</v>
      </c>
      <c r="BA172" s="189">
        <f>SUM(BA134:BA171)</f>
        <v>0</v>
      </c>
      <c r="BB172" s="189">
        <f>SUM(BB134:BB171)</f>
        <v>0</v>
      </c>
      <c r="BC172" s="189">
        <f>SUM(BC134:BC171)</f>
        <v>0</v>
      </c>
      <c r="BD172" s="189">
        <f>SUM(BD134:BD171)</f>
        <v>0</v>
      </c>
      <c r="BE172" s="189">
        <f>SUM(BE134:BE171)</f>
        <v>0</v>
      </c>
    </row>
    <row r="173" spans="1:15" ht="12.75">
      <c r="A173" s="160" t="s">
        <v>74</v>
      </c>
      <c r="B173" s="161" t="s">
        <v>384</v>
      </c>
      <c r="C173" s="162" t="s">
        <v>385</v>
      </c>
      <c r="D173" s="163"/>
      <c r="E173" s="164"/>
      <c r="F173" s="164"/>
      <c r="G173" s="165"/>
      <c r="H173" s="166"/>
      <c r="I173" s="166"/>
      <c r="O173" s="167">
        <v>1</v>
      </c>
    </row>
    <row r="174" spans="1:104" ht="12.75">
      <c r="A174" s="168">
        <v>129</v>
      </c>
      <c r="B174" s="169" t="s">
        <v>386</v>
      </c>
      <c r="C174" s="170" t="s">
        <v>387</v>
      </c>
      <c r="D174" s="171" t="s">
        <v>264</v>
      </c>
      <c r="E174" s="172">
        <v>4</v>
      </c>
      <c r="F174" s="172"/>
      <c r="G174" s="173"/>
      <c r="O174" s="167">
        <v>2</v>
      </c>
      <c r="AA174" s="145">
        <v>1</v>
      </c>
      <c r="AB174" s="145">
        <v>7</v>
      </c>
      <c r="AC174" s="145">
        <v>7</v>
      </c>
      <c r="AZ174" s="145">
        <v>2</v>
      </c>
      <c r="BA174" s="145">
        <f aca="true" t="shared" si="25" ref="BA174:BA180">IF(AZ174=1,G174,0)</f>
        <v>0</v>
      </c>
      <c r="BB174" s="145">
        <f aca="true" t="shared" si="26" ref="BB174:BB180">IF(AZ174=2,G174,0)</f>
        <v>0</v>
      </c>
      <c r="BC174" s="145">
        <f aca="true" t="shared" si="27" ref="BC174:BC180">IF(AZ174=3,G174,0)</f>
        <v>0</v>
      </c>
      <c r="BD174" s="145">
        <f aca="true" t="shared" si="28" ref="BD174:BD180">IF(AZ174=4,G174,0)</f>
        <v>0</v>
      </c>
      <c r="BE174" s="145">
        <f aca="true" t="shared" si="29" ref="BE174:BE180">IF(AZ174=5,G174,0)</f>
        <v>0</v>
      </c>
      <c r="CA174" s="174">
        <v>1</v>
      </c>
      <c r="CB174" s="174">
        <v>7</v>
      </c>
      <c r="CZ174" s="145">
        <v>0.000799999999999912</v>
      </c>
    </row>
    <row r="175" spans="1:104" ht="12.75">
      <c r="A175" s="168">
        <v>130</v>
      </c>
      <c r="B175" s="169" t="s">
        <v>388</v>
      </c>
      <c r="C175" s="170" t="s">
        <v>389</v>
      </c>
      <c r="D175" s="171" t="s">
        <v>100</v>
      </c>
      <c r="E175" s="172">
        <v>5</v>
      </c>
      <c r="F175" s="172"/>
      <c r="G175" s="173"/>
      <c r="O175" s="167">
        <v>2</v>
      </c>
      <c r="AA175" s="145">
        <v>1</v>
      </c>
      <c r="AB175" s="145">
        <v>7</v>
      </c>
      <c r="AC175" s="145">
        <v>7</v>
      </c>
      <c r="AZ175" s="145">
        <v>2</v>
      </c>
      <c r="BA175" s="145">
        <f t="shared" si="25"/>
        <v>0</v>
      </c>
      <c r="BB175" s="145">
        <f t="shared" si="26"/>
        <v>0</v>
      </c>
      <c r="BC175" s="145">
        <f t="shared" si="27"/>
        <v>0</v>
      </c>
      <c r="BD175" s="145">
        <f t="shared" si="28"/>
        <v>0</v>
      </c>
      <c r="BE175" s="145">
        <f t="shared" si="29"/>
        <v>0</v>
      </c>
      <c r="CA175" s="174">
        <v>1</v>
      </c>
      <c r="CB175" s="174">
        <v>7</v>
      </c>
      <c r="CZ175" s="145">
        <v>0.000370000000000203</v>
      </c>
    </row>
    <row r="176" spans="1:104" ht="12.75">
      <c r="A176" s="168">
        <v>131</v>
      </c>
      <c r="B176" s="169" t="s">
        <v>390</v>
      </c>
      <c r="C176" s="170" t="s">
        <v>391</v>
      </c>
      <c r="D176" s="171" t="s">
        <v>264</v>
      </c>
      <c r="E176" s="172">
        <v>1</v>
      </c>
      <c r="F176" s="172"/>
      <c r="G176" s="173"/>
      <c r="O176" s="167">
        <v>2</v>
      </c>
      <c r="AA176" s="145">
        <v>1</v>
      </c>
      <c r="AB176" s="145">
        <v>7</v>
      </c>
      <c r="AC176" s="145">
        <v>7</v>
      </c>
      <c r="AZ176" s="145">
        <v>2</v>
      </c>
      <c r="BA176" s="145">
        <f t="shared" si="25"/>
        <v>0</v>
      </c>
      <c r="BB176" s="145">
        <f t="shared" si="26"/>
        <v>0</v>
      </c>
      <c r="BC176" s="145">
        <f t="shared" si="27"/>
        <v>0</v>
      </c>
      <c r="BD176" s="145">
        <f t="shared" si="28"/>
        <v>0</v>
      </c>
      <c r="BE176" s="145">
        <f t="shared" si="29"/>
        <v>0</v>
      </c>
      <c r="CA176" s="174">
        <v>1</v>
      </c>
      <c r="CB176" s="174">
        <v>7</v>
      </c>
      <c r="CZ176" s="145">
        <v>0</v>
      </c>
    </row>
    <row r="177" spans="1:104" ht="12.75">
      <c r="A177" s="168">
        <v>132</v>
      </c>
      <c r="B177" s="169" t="s">
        <v>392</v>
      </c>
      <c r="C177" s="170" t="s">
        <v>393</v>
      </c>
      <c r="D177" s="171" t="s">
        <v>77</v>
      </c>
      <c r="E177" s="172">
        <v>4</v>
      </c>
      <c r="F177" s="172"/>
      <c r="G177" s="173"/>
      <c r="O177" s="167">
        <v>2</v>
      </c>
      <c r="AA177" s="145">
        <v>12</v>
      </c>
      <c r="AB177" s="145">
        <v>0</v>
      </c>
      <c r="AC177" s="145">
        <v>123</v>
      </c>
      <c r="AZ177" s="145">
        <v>2</v>
      </c>
      <c r="BA177" s="145">
        <f t="shared" si="25"/>
        <v>0</v>
      </c>
      <c r="BB177" s="145">
        <f t="shared" si="26"/>
        <v>0</v>
      </c>
      <c r="BC177" s="145">
        <f t="shared" si="27"/>
        <v>0</v>
      </c>
      <c r="BD177" s="145">
        <f t="shared" si="28"/>
        <v>0</v>
      </c>
      <c r="BE177" s="145">
        <f t="shared" si="29"/>
        <v>0</v>
      </c>
      <c r="CA177" s="174">
        <v>12</v>
      </c>
      <c r="CB177" s="174">
        <v>0</v>
      </c>
      <c r="CZ177" s="145">
        <v>0</v>
      </c>
    </row>
    <row r="178" spans="1:104" ht="22.5">
      <c r="A178" s="168">
        <v>133</v>
      </c>
      <c r="B178" s="169" t="s">
        <v>394</v>
      </c>
      <c r="C178" s="170" t="s">
        <v>395</v>
      </c>
      <c r="D178" s="171" t="s">
        <v>115</v>
      </c>
      <c r="E178" s="172">
        <v>1</v>
      </c>
      <c r="F178" s="172"/>
      <c r="G178" s="173"/>
      <c r="O178" s="167">
        <v>2</v>
      </c>
      <c r="AA178" s="145">
        <v>12</v>
      </c>
      <c r="AB178" s="145">
        <v>0</v>
      </c>
      <c r="AC178" s="145">
        <v>124</v>
      </c>
      <c r="AZ178" s="145">
        <v>2</v>
      </c>
      <c r="BA178" s="145">
        <f t="shared" si="25"/>
        <v>0</v>
      </c>
      <c r="BB178" s="145">
        <f t="shared" si="26"/>
        <v>0</v>
      </c>
      <c r="BC178" s="145">
        <f t="shared" si="27"/>
        <v>0</v>
      </c>
      <c r="BD178" s="145">
        <f t="shared" si="28"/>
        <v>0</v>
      </c>
      <c r="BE178" s="145">
        <f t="shared" si="29"/>
        <v>0</v>
      </c>
      <c r="CA178" s="174">
        <v>12</v>
      </c>
      <c r="CB178" s="174">
        <v>0</v>
      </c>
      <c r="CZ178" s="145">
        <v>0</v>
      </c>
    </row>
    <row r="179" spans="1:104" ht="12.75">
      <c r="A179" s="168">
        <v>134</v>
      </c>
      <c r="B179" s="169" t="s">
        <v>283</v>
      </c>
      <c r="C179" s="170" t="s">
        <v>396</v>
      </c>
      <c r="D179" s="171" t="s">
        <v>77</v>
      </c>
      <c r="E179" s="172">
        <v>4</v>
      </c>
      <c r="F179" s="172"/>
      <c r="G179" s="173"/>
      <c r="O179" s="167">
        <v>2</v>
      </c>
      <c r="AA179" s="145">
        <v>12</v>
      </c>
      <c r="AB179" s="145">
        <v>0</v>
      </c>
      <c r="AC179" s="145">
        <v>125</v>
      </c>
      <c r="AZ179" s="145">
        <v>2</v>
      </c>
      <c r="BA179" s="145">
        <f t="shared" si="25"/>
        <v>0</v>
      </c>
      <c r="BB179" s="145">
        <f t="shared" si="26"/>
        <v>0</v>
      </c>
      <c r="BC179" s="145">
        <f t="shared" si="27"/>
        <v>0</v>
      </c>
      <c r="BD179" s="145">
        <f t="shared" si="28"/>
        <v>0</v>
      </c>
      <c r="BE179" s="145">
        <f t="shared" si="29"/>
        <v>0</v>
      </c>
      <c r="CA179" s="174">
        <v>12</v>
      </c>
      <c r="CB179" s="174">
        <v>0</v>
      </c>
      <c r="CZ179" s="145">
        <v>0</v>
      </c>
    </row>
    <row r="180" spans="1:104" ht="12.75">
      <c r="A180" s="168">
        <v>135</v>
      </c>
      <c r="B180" s="169" t="s">
        <v>285</v>
      </c>
      <c r="C180" s="170" t="s">
        <v>397</v>
      </c>
      <c r="D180" s="171" t="s">
        <v>100</v>
      </c>
      <c r="E180" s="172">
        <v>20</v>
      </c>
      <c r="F180" s="206"/>
      <c r="G180" s="207"/>
      <c r="O180" s="167">
        <v>2</v>
      </c>
      <c r="AA180" s="145">
        <v>12</v>
      </c>
      <c r="AB180" s="145">
        <v>0</v>
      </c>
      <c r="AC180" s="145">
        <v>126</v>
      </c>
      <c r="AZ180" s="145">
        <v>2</v>
      </c>
      <c r="BA180" s="145">
        <f t="shared" si="25"/>
        <v>0</v>
      </c>
      <c r="BB180" s="145">
        <f t="shared" si="26"/>
        <v>0</v>
      </c>
      <c r="BC180" s="145">
        <f t="shared" si="27"/>
        <v>0</v>
      </c>
      <c r="BD180" s="145">
        <f t="shared" si="28"/>
        <v>0</v>
      </c>
      <c r="BE180" s="145">
        <f t="shared" si="29"/>
        <v>0</v>
      </c>
      <c r="CA180" s="174">
        <v>12</v>
      </c>
      <c r="CB180" s="174">
        <v>0</v>
      </c>
      <c r="CZ180" s="145">
        <v>0</v>
      </c>
    </row>
    <row r="181" spans="1:15" ht="12.75">
      <c r="A181" s="175"/>
      <c r="B181" s="178"/>
      <c r="C181" s="245" t="s">
        <v>398</v>
      </c>
      <c r="D181" s="246"/>
      <c r="E181" s="214">
        <v>20</v>
      </c>
      <c r="F181" s="210"/>
      <c r="G181" s="181"/>
      <c r="M181" s="177" t="s">
        <v>398</v>
      </c>
      <c r="O181" s="167"/>
    </row>
    <row r="182" spans="1:104" ht="12.75">
      <c r="A182" s="168">
        <v>136</v>
      </c>
      <c r="B182" s="169" t="s">
        <v>399</v>
      </c>
      <c r="C182" s="170" t="s">
        <v>400</v>
      </c>
      <c r="D182" s="171" t="s">
        <v>95</v>
      </c>
      <c r="E182" s="172">
        <v>4</v>
      </c>
      <c r="F182" s="172"/>
      <c r="G182" s="173"/>
      <c r="O182" s="167">
        <v>2</v>
      </c>
      <c r="AA182" s="145">
        <v>12</v>
      </c>
      <c r="AB182" s="145">
        <v>0</v>
      </c>
      <c r="AC182" s="145">
        <v>127</v>
      </c>
      <c r="AZ182" s="145">
        <v>2</v>
      </c>
      <c r="BA182" s="145">
        <f>IF(AZ182=1,G182,0)</f>
        <v>0</v>
      </c>
      <c r="BB182" s="145">
        <f>IF(AZ182=2,G182,0)</f>
        <v>0</v>
      </c>
      <c r="BC182" s="145">
        <f>IF(AZ182=3,G182,0)</f>
        <v>0</v>
      </c>
      <c r="BD182" s="145">
        <f>IF(AZ182=4,G182,0)</f>
        <v>0</v>
      </c>
      <c r="BE182" s="145">
        <f>IF(AZ182=5,G182,0)</f>
        <v>0</v>
      </c>
      <c r="CA182" s="174">
        <v>12</v>
      </c>
      <c r="CB182" s="174">
        <v>0</v>
      </c>
      <c r="CZ182" s="145">
        <v>0</v>
      </c>
    </row>
    <row r="183" spans="1:104" ht="12.75">
      <c r="A183" s="168">
        <v>137</v>
      </c>
      <c r="B183" s="169" t="s">
        <v>287</v>
      </c>
      <c r="C183" s="170" t="s">
        <v>401</v>
      </c>
      <c r="D183" s="171" t="s">
        <v>77</v>
      </c>
      <c r="E183" s="172">
        <v>4</v>
      </c>
      <c r="F183" s="172"/>
      <c r="G183" s="173"/>
      <c r="O183" s="167">
        <v>2</v>
      </c>
      <c r="AA183" s="145">
        <v>12</v>
      </c>
      <c r="AB183" s="145">
        <v>0</v>
      </c>
      <c r="AC183" s="145">
        <v>211</v>
      </c>
      <c r="AZ183" s="145">
        <v>2</v>
      </c>
      <c r="BA183" s="145">
        <f>IF(AZ183=1,G183,0)</f>
        <v>0</v>
      </c>
      <c r="BB183" s="145">
        <f>IF(AZ183=2,G183,0)</f>
        <v>0</v>
      </c>
      <c r="BC183" s="145">
        <f>IF(AZ183=3,G183,0)</f>
        <v>0</v>
      </c>
      <c r="BD183" s="145">
        <f>IF(AZ183=4,G183,0)</f>
        <v>0</v>
      </c>
      <c r="BE183" s="145">
        <f>IF(AZ183=5,G183,0)</f>
        <v>0</v>
      </c>
      <c r="CA183" s="174">
        <v>12</v>
      </c>
      <c r="CB183" s="174">
        <v>0</v>
      </c>
      <c r="CZ183" s="145">
        <v>0</v>
      </c>
    </row>
    <row r="184" spans="1:104" ht="12.75">
      <c r="A184" s="168">
        <v>138</v>
      </c>
      <c r="B184" s="169" t="s">
        <v>402</v>
      </c>
      <c r="C184" s="170" t="s">
        <v>403</v>
      </c>
      <c r="D184" s="171" t="s">
        <v>62</v>
      </c>
      <c r="E184" s="172">
        <v>4288.115</v>
      </c>
      <c r="F184" s="172"/>
      <c r="G184" s="173"/>
      <c r="O184" s="167">
        <v>2</v>
      </c>
      <c r="AA184" s="145">
        <v>7</v>
      </c>
      <c r="AB184" s="145">
        <v>1002</v>
      </c>
      <c r="AC184" s="145">
        <v>5</v>
      </c>
      <c r="AZ184" s="145">
        <v>2</v>
      </c>
      <c r="BA184" s="145">
        <f>IF(AZ184=1,G184,0)</f>
        <v>0</v>
      </c>
      <c r="BB184" s="145">
        <f>IF(AZ184=2,G184,0)</f>
        <v>0</v>
      </c>
      <c r="BC184" s="145">
        <f>IF(AZ184=3,G184,0)</f>
        <v>0</v>
      </c>
      <c r="BD184" s="145">
        <f>IF(AZ184=4,G184,0)</f>
        <v>0</v>
      </c>
      <c r="BE184" s="145">
        <f>IF(AZ184=5,G184,0)</f>
        <v>0</v>
      </c>
      <c r="CA184" s="174">
        <v>7</v>
      </c>
      <c r="CB184" s="174">
        <v>1002</v>
      </c>
      <c r="CZ184" s="145">
        <v>0</v>
      </c>
    </row>
    <row r="185" spans="1:57" ht="12.75">
      <c r="A185" s="182"/>
      <c r="B185" s="183" t="s">
        <v>78</v>
      </c>
      <c r="C185" s="184" t="str">
        <f>CONCATENATE(B173," ",C173)</f>
        <v>731 Kotelny</v>
      </c>
      <c r="D185" s="185"/>
      <c r="E185" s="186"/>
      <c r="F185" s="187"/>
      <c r="G185" s="188">
        <f>SUM(G173:G184)</f>
        <v>0</v>
      </c>
      <c r="O185" s="167">
        <v>4</v>
      </c>
      <c r="BA185" s="189">
        <f>SUM(BA173:BA184)</f>
        <v>0</v>
      </c>
      <c r="BB185" s="189">
        <f>SUM(BB173:BB184)</f>
        <v>0</v>
      </c>
      <c r="BC185" s="189">
        <f>SUM(BC173:BC184)</f>
        <v>0</v>
      </c>
      <c r="BD185" s="189">
        <f>SUM(BD173:BD184)</f>
        <v>0</v>
      </c>
      <c r="BE185" s="189">
        <f>SUM(BE173:BE184)</f>
        <v>0</v>
      </c>
    </row>
    <row r="186" spans="1:15" ht="12.75">
      <c r="A186" s="160" t="s">
        <v>74</v>
      </c>
      <c r="B186" s="161" t="s">
        <v>404</v>
      </c>
      <c r="C186" s="162" t="s">
        <v>405</v>
      </c>
      <c r="D186" s="163"/>
      <c r="E186" s="164"/>
      <c r="F186" s="164"/>
      <c r="G186" s="165"/>
      <c r="H186" s="166"/>
      <c r="I186" s="166"/>
      <c r="O186" s="167">
        <v>1</v>
      </c>
    </row>
    <row r="187" spans="1:104" ht="22.5">
      <c r="A187" s="168">
        <v>139</v>
      </c>
      <c r="B187" s="169" t="s">
        <v>406</v>
      </c>
      <c r="C187" s="170" t="s">
        <v>407</v>
      </c>
      <c r="D187" s="171" t="s">
        <v>77</v>
      </c>
      <c r="E187" s="172">
        <v>2</v>
      </c>
      <c r="F187" s="206"/>
      <c r="G187" s="207"/>
      <c r="O187" s="167">
        <v>2</v>
      </c>
      <c r="AA187" s="145">
        <v>1</v>
      </c>
      <c r="AB187" s="145">
        <v>7</v>
      </c>
      <c r="AC187" s="145">
        <v>7</v>
      </c>
      <c r="AZ187" s="145">
        <v>2</v>
      </c>
      <c r="BA187" s="145">
        <f>IF(AZ187=1,G187,0)</f>
        <v>0</v>
      </c>
      <c r="BB187" s="145">
        <f>IF(AZ187=2,G187,0)</f>
        <v>0</v>
      </c>
      <c r="BC187" s="145">
        <f>IF(AZ187=3,G187,0)</f>
        <v>0</v>
      </c>
      <c r="BD187" s="145">
        <f>IF(AZ187=4,G187,0)</f>
        <v>0</v>
      </c>
      <c r="BE187" s="145">
        <f>IF(AZ187=5,G187,0)</f>
        <v>0</v>
      </c>
      <c r="CA187" s="174">
        <v>1</v>
      </c>
      <c r="CB187" s="174">
        <v>7</v>
      </c>
      <c r="CZ187" s="145">
        <v>0</v>
      </c>
    </row>
    <row r="188" spans="1:15" ht="12.75">
      <c r="A188" s="175"/>
      <c r="B188" s="178"/>
      <c r="C188" s="245" t="s">
        <v>408</v>
      </c>
      <c r="D188" s="246"/>
      <c r="E188" s="218">
        <v>1</v>
      </c>
      <c r="F188" s="212"/>
      <c r="G188" s="213"/>
      <c r="M188" s="177" t="s">
        <v>408</v>
      </c>
      <c r="O188" s="167"/>
    </row>
    <row r="189" spans="1:15" ht="12.75">
      <c r="A189" s="175"/>
      <c r="B189" s="178"/>
      <c r="C189" s="245" t="s">
        <v>409</v>
      </c>
      <c r="D189" s="246"/>
      <c r="E189" s="214">
        <v>1</v>
      </c>
      <c r="F189" s="211"/>
      <c r="G189" s="181"/>
      <c r="M189" s="177" t="s">
        <v>409</v>
      </c>
      <c r="O189" s="167"/>
    </row>
    <row r="190" spans="1:104" ht="12.75">
      <c r="A190" s="168">
        <v>140</v>
      </c>
      <c r="B190" s="169" t="s">
        <v>410</v>
      </c>
      <c r="C190" s="170" t="s">
        <v>411</v>
      </c>
      <c r="D190" s="171" t="s">
        <v>95</v>
      </c>
      <c r="E190" s="172">
        <v>2</v>
      </c>
      <c r="F190" s="172"/>
      <c r="G190" s="173">
        <f>E190*F190</f>
        <v>0</v>
      </c>
      <c r="O190" s="167">
        <v>2</v>
      </c>
      <c r="AA190" s="145">
        <v>1</v>
      </c>
      <c r="AB190" s="145">
        <v>7</v>
      </c>
      <c r="AC190" s="145">
        <v>7</v>
      </c>
      <c r="AZ190" s="145">
        <v>2</v>
      </c>
      <c r="BA190" s="145">
        <f>IF(AZ190=1,G190,0)</f>
        <v>0</v>
      </c>
      <c r="BB190" s="145">
        <f>IF(AZ190=2,G190,0)</f>
        <v>0</v>
      </c>
      <c r="BC190" s="145">
        <f>IF(AZ190=3,G190,0)</f>
        <v>0</v>
      </c>
      <c r="BD190" s="145">
        <f>IF(AZ190=4,G190,0)</f>
        <v>0</v>
      </c>
      <c r="BE190" s="145">
        <f>IF(AZ190=5,G190,0)</f>
        <v>0</v>
      </c>
      <c r="CA190" s="174">
        <v>1</v>
      </c>
      <c r="CB190" s="174">
        <v>7</v>
      </c>
      <c r="CZ190" s="145">
        <v>0.0818299999999681</v>
      </c>
    </row>
    <row r="191" spans="1:15" ht="12.75">
      <c r="A191" s="208"/>
      <c r="B191" s="209"/>
      <c r="C191" s="257" t="s">
        <v>412</v>
      </c>
      <c r="D191" s="258"/>
      <c r="E191" s="258"/>
      <c r="F191" s="258"/>
      <c r="G191" s="259"/>
      <c r="L191" s="177" t="s">
        <v>412</v>
      </c>
      <c r="O191" s="167">
        <v>3</v>
      </c>
    </row>
    <row r="192" spans="1:15" ht="12.75">
      <c r="A192" s="208"/>
      <c r="B192" s="209"/>
      <c r="C192" s="257" t="s">
        <v>413</v>
      </c>
      <c r="D192" s="258"/>
      <c r="E192" s="258"/>
      <c r="F192" s="258"/>
      <c r="G192" s="259"/>
      <c r="L192" s="177" t="s">
        <v>413</v>
      </c>
      <c r="O192" s="167">
        <v>3</v>
      </c>
    </row>
    <row r="193" spans="1:15" ht="12.75">
      <c r="A193" s="208"/>
      <c r="B193" s="209"/>
      <c r="C193" s="257" t="s">
        <v>414</v>
      </c>
      <c r="D193" s="258"/>
      <c r="E193" s="258"/>
      <c r="F193" s="258"/>
      <c r="G193" s="259"/>
      <c r="L193" s="177" t="s">
        <v>414</v>
      </c>
      <c r="O193" s="167">
        <v>3</v>
      </c>
    </row>
    <row r="194" spans="1:15" ht="12.75">
      <c r="A194" s="175"/>
      <c r="B194" s="176"/>
      <c r="C194" s="254" t="s">
        <v>415</v>
      </c>
      <c r="D194" s="255"/>
      <c r="E194" s="255"/>
      <c r="F194" s="255"/>
      <c r="G194" s="256"/>
      <c r="L194" s="177" t="s">
        <v>415</v>
      </c>
      <c r="O194" s="167">
        <v>3</v>
      </c>
    </row>
    <row r="195" spans="1:104" ht="12.75">
      <c r="A195" s="168">
        <v>141</v>
      </c>
      <c r="B195" s="169" t="s">
        <v>416</v>
      </c>
      <c r="C195" s="170" t="s">
        <v>417</v>
      </c>
      <c r="D195" s="171" t="s">
        <v>95</v>
      </c>
      <c r="E195" s="172">
        <v>2</v>
      </c>
      <c r="F195" s="172"/>
      <c r="G195" s="173"/>
      <c r="O195" s="167">
        <v>2</v>
      </c>
      <c r="AA195" s="145">
        <v>1</v>
      </c>
      <c r="AB195" s="145">
        <v>7</v>
      </c>
      <c r="AC195" s="145">
        <v>7</v>
      </c>
      <c r="AZ195" s="145">
        <v>2</v>
      </c>
      <c r="BA195" s="145">
        <f>IF(AZ195=1,G195,0)</f>
        <v>0</v>
      </c>
      <c r="BB195" s="145">
        <f>IF(AZ195=2,G195,0)</f>
        <v>0</v>
      </c>
      <c r="BC195" s="145">
        <f>IF(AZ195=3,G195,0)</f>
        <v>0</v>
      </c>
      <c r="BD195" s="145">
        <f>IF(AZ195=4,G195,0)</f>
        <v>0</v>
      </c>
      <c r="BE195" s="145">
        <f>IF(AZ195=5,G195,0)</f>
        <v>0</v>
      </c>
      <c r="CA195" s="174">
        <v>1</v>
      </c>
      <c r="CB195" s="174">
        <v>7</v>
      </c>
      <c r="CZ195" s="145">
        <v>0.0818299999999681</v>
      </c>
    </row>
    <row r="196" spans="1:15" ht="12.75">
      <c r="A196" s="208"/>
      <c r="B196" s="209"/>
      <c r="C196" s="257" t="s">
        <v>412</v>
      </c>
      <c r="D196" s="258"/>
      <c r="E196" s="258"/>
      <c r="F196" s="258"/>
      <c r="G196" s="259"/>
      <c r="L196" s="177" t="s">
        <v>412</v>
      </c>
      <c r="O196" s="167">
        <v>3</v>
      </c>
    </row>
    <row r="197" spans="1:15" ht="12.75">
      <c r="A197" s="208"/>
      <c r="B197" s="209"/>
      <c r="C197" s="257" t="s">
        <v>413</v>
      </c>
      <c r="D197" s="258"/>
      <c r="E197" s="258"/>
      <c r="F197" s="258"/>
      <c r="G197" s="259"/>
      <c r="L197" s="177" t="s">
        <v>413</v>
      </c>
      <c r="O197" s="167">
        <v>3</v>
      </c>
    </row>
    <row r="198" spans="1:15" ht="12.75">
      <c r="A198" s="208"/>
      <c r="B198" s="209"/>
      <c r="C198" s="257" t="s">
        <v>418</v>
      </c>
      <c r="D198" s="258"/>
      <c r="E198" s="258"/>
      <c r="F198" s="258"/>
      <c r="G198" s="259"/>
      <c r="L198" s="177" t="s">
        <v>418</v>
      </c>
      <c r="O198" s="167">
        <v>3</v>
      </c>
    </row>
    <row r="199" spans="1:15" ht="12.75">
      <c r="A199" s="175"/>
      <c r="B199" s="176"/>
      <c r="C199" s="254" t="s">
        <v>415</v>
      </c>
      <c r="D199" s="255"/>
      <c r="E199" s="255"/>
      <c r="F199" s="255"/>
      <c r="G199" s="256"/>
      <c r="L199" s="177" t="s">
        <v>415</v>
      </c>
      <c r="O199" s="167">
        <v>3</v>
      </c>
    </row>
    <row r="200" spans="1:104" ht="12.75">
      <c r="A200" s="168">
        <v>142</v>
      </c>
      <c r="B200" s="169" t="s">
        <v>419</v>
      </c>
      <c r="C200" s="170" t="s">
        <v>420</v>
      </c>
      <c r="D200" s="171" t="s">
        <v>95</v>
      </c>
      <c r="E200" s="172">
        <v>13</v>
      </c>
      <c r="F200" s="206"/>
      <c r="G200" s="207"/>
      <c r="O200" s="167">
        <v>2</v>
      </c>
      <c r="AA200" s="145">
        <v>1</v>
      </c>
      <c r="AB200" s="145">
        <v>7</v>
      </c>
      <c r="AC200" s="145">
        <v>7</v>
      </c>
      <c r="AZ200" s="145">
        <v>2</v>
      </c>
      <c r="BA200" s="145">
        <f>IF(AZ200=1,G200,0)</f>
        <v>0</v>
      </c>
      <c r="BB200" s="145">
        <f>IF(AZ200=2,G200,0)</f>
        <v>0</v>
      </c>
      <c r="BC200" s="145">
        <f>IF(AZ200=3,G200,0)</f>
        <v>0</v>
      </c>
      <c r="BD200" s="145">
        <f>IF(AZ200=4,G200,0)</f>
        <v>0</v>
      </c>
      <c r="BE200" s="145">
        <f>IF(AZ200=5,G200,0)</f>
        <v>0</v>
      </c>
      <c r="CA200" s="174">
        <v>1</v>
      </c>
      <c r="CB200" s="174">
        <v>7</v>
      </c>
      <c r="CZ200" s="145">
        <v>0.000560000000000116</v>
      </c>
    </row>
    <row r="201" spans="1:15" ht="12.75">
      <c r="A201" s="175"/>
      <c r="B201" s="178"/>
      <c r="C201" s="245" t="s">
        <v>421</v>
      </c>
      <c r="D201" s="246"/>
      <c r="E201" s="214">
        <v>8</v>
      </c>
      <c r="F201" s="180"/>
      <c r="G201" s="181"/>
      <c r="M201" s="177" t="s">
        <v>421</v>
      </c>
      <c r="O201" s="167"/>
    </row>
    <row r="202" spans="1:15" ht="12.75">
      <c r="A202" s="175"/>
      <c r="B202" s="178"/>
      <c r="C202" s="245" t="s">
        <v>422</v>
      </c>
      <c r="D202" s="246"/>
      <c r="E202" s="214">
        <v>5</v>
      </c>
      <c r="F202" s="180"/>
      <c r="G202" s="181"/>
      <c r="M202" s="177" t="s">
        <v>422</v>
      </c>
      <c r="O202" s="167"/>
    </row>
    <row r="203" spans="1:104" ht="12.75">
      <c r="A203" s="168">
        <v>143</v>
      </c>
      <c r="B203" s="169" t="s">
        <v>423</v>
      </c>
      <c r="C203" s="170" t="s">
        <v>424</v>
      </c>
      <c r="D203" s="171" t="s">
        <v>95</v>
      </c>
      <c r="E203" s="172">
        <v>16</v>
      </c>
      <c r="F203" s="206"/>
      <c r="G203" s="207"/>
      <c r="O203" s="167">
        <v>2</v>
      </c>
      <c r="AA203" s="145">
        <v>1</v>
      </c>
      <c r="AB203" s="145">
        <v>7</v>
      </c>
      <c r="AC203" s="145">
        <v>7</v>
      </c>
      <c r="AZ203" s="145">
        <v>2</v>
      </c>
      <c r="BA203" s="145">
        <f>IF(AZ203=1,G203,0)</f>
        <v>0</v>
      </c>
      <c r="BB203" s="145">
        <f>IF(AZ203=2,G203,0)</f>
        <v>0</v>
      </c>
      <c r="BC203" s="145">
        <f>IF(AZ203=3,G203,0)</f>
        <v>0</v>
      </c>
      <c r="BD203" s="145">
        <f>IF(AZ203=4,G203,0)</f>
        <v>0</v>
      </c>
      <c r="BE203" s="145">
        <f>IF(AZ203=5,G203,0)</f>
        <v>0</v>
      </c>
      <c r="CA203" s="174">
        <v>1</v>
      </c>
      <c r="CB203" s="174">
        <v>7</v>
      </c>
      <c r="CZ203" s="145">
        <v>0.000659999999999883</v>
      </c>
    </row>
    <row r="204" spans="1:15" ht="12.75">
      <c r="A204" s="175"/>
      <c r="B204" s="178"/>
      <c r="C204" s="245" t="s">
        <v>425</v>
      </c>
      <c r="D204" s="246"/>
      <c r="E204" s="214">
        <v>16</v>
      </c>
      <c r="F204" s="180"/>
      <c r="G204" s="181"/>
      <c r="M204" s="177" t="s">
        <v>425</v>
      </c>
      <c r="O204" s="167"/>
    </row>
    <row r="205" spans="1:104" ht="12.75">
      <c r="A205" s="168">
        <v>144</v>
      </c>
      <c r="B205" s="169" t="s">
        <v>426</v>
      </c>
      <c r="C205" s="215" t="s">
        <v>427</v>
      </c>
      <c r="D205" s="216" t="s">
        <v>95</v>
      </c>
      <c r="E205" s="217">
        <v>10</v>
      </c>
      <c r="F205" s="206"/>
      <c r="G205" s="207"/>
      <c r="O205" s="167">
        <v>2</v>
      </c>
      <c r="AA205" s="145">
        <v>1</v>
      </c>
      <c r="AB205" s="145">
        <v>7</v>
      </c>
      <c r="AC205" s="145">
        <v>7</v>
      </c>
      <c r="AZ205" s="145">
        <v>2</v>
      </c>
      <c r="BA205" s="145">
        <f>IF(AZ205=1,G205,0)</f>
        <v>0</v>
      </c>
      <c r="BB205" s="145">
        <f>IF(AZ205=2,G205,0)</f>
        <v>0</v>
      </c>
      <c r="BC205" s="145">
        <f>IF(AZ205=3,G205,0)</f>
        <v>0</v>
      </c>
      <c r="BD205" s="145">
        <f>IF(AZ205=4,G205,0)</f>
        <v>0</v>
      </c>
      <c r="BE205" s="145">
        <f>IF(AZ205=5,G205,0)</f>
        <v>0</v>
      </c>
      <c r="CA205" s="174">
        <v>1</v>
      </c>
      <c r="CB205" s="174">
        <v>7</v>
      </c>
      <c r="CZ205" s="145">
        <v>0.00234999999999985</v>
      </c>
    </row>
    <row r="206" spans="1:15" ht="12.75">
      <c r="A206" s="175"/>
      <c r="B206" s="178"/>
      <c r="C206" s="245" t="s">
        <v>428</v>
      </c>
      <c r="D206" s="246"/>
      <c r="E206" s="214">
        <v>10</v>
      </c>
      <c r="F206" s="180"/>
      <c r="G206" s="181"/>
      <c r="M206" s="177" t="s">
        <v>428</v>
      </c>
      <c r="O206" s="167"/>
    </row>
    <row r="207" spans="1:104" ht="22.5">
      <c r="A207" s="168">
        <v>145</v>
      </c>
      <c r="B207" s="169" t="s">
        <v>429</v>
      </c>
      <c r="C207" s="215" t="s">
        <v>430</v>
      </c>
      <c r="D207" s="216" t="s">
        <v>95</v>
      </c>
      <c r="E207" s="217">
        <v>4</v>
      </c>
      <c r="F207" s="172"/>
      <c r="G207" s="173"/>
      <c r="O207" s="167">
        <v>2</v>
      </c>
      <c r="AA207" s="145">
        <v>1</v>
      </c>
      <c r="AB207" s="145">
        <v>7</v>
      </c>
      <c r="AC207" s="145">
        <v>7</v>
      </c>
      <c r="AZ207" s="145">
        <v>2</v>
      </c>
      <c r="BA207" s="145">
        <f aca="true" t="shared" si="30" ref="BA207:BA220">IF(AZ207=1,G207,0)</f>
        <v>0</v>
      </c>
      <c r="BB207" s="145">
        <f aca="true" t="shared" si="31" ref="BB207:BB220">IF(AZ207=2,G207,0)</f>
        <v>0</v>
      </c>
      <c r="BC207" s="145">
        <f aca="true" t="shared" si="32" ref="BC207:BC220">IF(AZ207=3,G207,0)</f>
        <v>0</v>
      </c>
      <c r="BD207" s="145">
        <f aca="true" t="shared" si="33" ref="BD207:BD220">IF(AZ207=4,G207,0)</f>
        <v>0</v>
      </c>
      <c r="BE207" s="145">
        <f aca="true" t="shared" si="34" ref="BE207:BE220">IF(AZ207=5,G207,0)</f>
        <v>0</v>
      </c>
      <c r="CA207" s="174">
        <v>1</v>
      </c>
      <c r="CB207" s="174">
        <v>7</v>
      </c>
      <c r="CZ207" s="145">
        <v>0</v>
      </c>
    </row>
    <row r="208" spans="1:104" ht="12.75">
      <c r="A208" s="168">
        <v>146</v>
      </c>
      <c r="B208" s="169" t="s">
        <v>431</v>
      </c>
      <c r="C208" s="170" t="s">
        <v>432</v>
      </c>
      <c r="D208" s="171" t="s">
        <v>95</v>
      </c>
      <c r="E208" s="172">
        <v>2</v>
      </c>
      <c r="F208" s="172"/>
      <c r="G208" s="173"/>
      <c r="O208" s="167">
        <v>2</v>
      </c>
      <c r="AA208" s="145">
        <v>1</v>
      </c>
      <c r="AB208" s="145">
        <v>7</v>
      </c>
      <c r="AC208" s="145">
        <v>7</v>
      </c>
      <c r="AZ208" s="145">
        <v>2</v>
      </c>
      <c r="BA208" s="145">
        <f t="shared" si="30"/>
        <v>0</v>
      </c>
      <c r="BB208" s="145">
        <f t="shared" si="31"/>
        <v>0</v>
      </c>
      <c r="BC208" s="145">
        <f t="shared" si="32"/>
        <v>0</v>
      </c>
      <c r="BD208" s="145">
        <f t="shared" si="33"/>
        <v>0</v>
      </c>
      <c r="BE208" s="145">
        <f t="shared" si="34"/>
        <v>0</v>
      </c>
      <c r="CA208" s="174">
        <v>1</v>
      </c>
      <c r="CB208" s="174">
        <v>7</v>
      </c>
      <c r="CZ208" s="145">
        <v>0.00614000000000203</v>
      </c>
    </row>
    <row r="209" spans="1:104" ht="12.75">
      <c r="A209" s="168">
        <v>147</v>
      </c>
      <c r="B209" s="169" t="s">
        <v>433</v>
      </c>
      <c r="C209" s="170" t="s">
        <v>434</v>
      </c>
      <c r="D209" s="171" t="s">
        <v>95</v>
      </c>
      <c r="E209" s="172">
        <v>2</v>
      </c>
      <c r="F209" s="172"/>
      <c r="G209" s="173"/>
      <c r="O209" s="167">
        <v>2</v>
      </c>
      <c r="AA209" s="145">
        <v>1</v>
      </c>
      <c r="AB209" s="145">
        <v>7</v>
      </c>
      <c r="AC209" s="145">
        <v>7</v>
      </c>
      <c r="AZ209" s="145">
        <v>2</v>
      </c>
      <c r="BA209" s="145">
        <f t="shared" si="30"/>
        <v>0</v>
      </c>
      <c r="BB209" s="145">
        <f t="shared" si="31"/>
        <v>0</v>
      </c>
      <c r="BC209" s="145">
        <f t="shared" si="32"/>
        <v>0</v>
      </c>
      <c r="BD209" s="145">
        <f t="shared" si="33"/>
        <v>0</v>
      </c>
      <c r="BE209" s="145">
        <f t="shared" si="34"/>
        <v>0</v>
      </c>
      <c r="CA209" s="174">
        <v>1</v>
      </c>
      <c r="CB209" s="174">
        <v>7</v>
      </c>
      <c r="CZ209" s="145">
        <v>0</v>
      </c>
    </row>
    <row r="210" spans="1:104" ht="12.75">
      <c r="A210" s="168">
        <v>148</v>
      </c>
      <c r="B210" s="169" t="s">
        <v>435</v>
      </c>
      <c r="C210" s="170" t="s">
        <v>436</v>
      </c>
      <c r="D210" s="171" t="s">
        <v>95</v>
      </c>
      <c r="E210" s="172">
        <v>2</v>
      </c>
      <c r="F210" s="172"/>
      <c r="G210" s="173"/>
      <c r="O210" s="167">
        <v>2</v>
      </c>
      <c r="AA210" s="145">
        <v>1</v>
      </c>
      <c r="AB210" s="145">
        <v>7</v>
      </c>
      <c r="AC210" s="145">
        <v>7</v>
      </c>
      <c r="AZ210" s="145">
        <v>2</v>
      </c>
      <c r="BA210" s="145">
        <f t="shared" si="30"/>
        <v>0</v>
      </c>
      <c r="BB210" s="145">
        <f t="shared" si="31"/>
        <v>0</v>
      </c>
      <c r="BC210" s="145">
        <f t="shared" si="32"/>
        <v>0</v>
      </c>
      <c r="BD210" s="145">
        <f t="shared" si="33"/>
        <v>0</v>
      </c>
      <c r="BE210" s="145">
        <f t="shared" si="34"/>
        <v>0</v>
      </c>
      <c r="CA210" s="174">
        <v>1</v>
      </c>
      <c r="CB210" s="174">
        <v>7</v>
      </c>
      <c r="CZ210" s="145">
        <v>0</v>
      </c>
    </row>
    <row r="211" spans="1:104" ht="12.75">
      <c r="A211" s="168">
        <v>149</v>
      </c>
      <c r="B211" s="169" t="s">
        <v>437</v>
      </c>
      <c r="C211" s="170" t="s">
        <v>438</v>
      </c>
      <c r="D211" s="171" t="s">
        <v>264</v>
      </c>
      <c r="E211" s="172">
        <v>2</v>
      </c>
      <c r="F211" s="172"/>
      <c r="G211" s="173"/>
      <c r="O211" s="167">
        <v>2</v>
      </c>
      <c r="AA211" s="145">
        <v>1</v>
      </c>
      <c r="AB211" s="145">
        <v>7</v>
      </c>
      <c r="AC211" s="145">
        <v>7</v>
      </c>
      <c r="AZ211" s="145">
        <v>2</v>
      </c>
      <c r="BA211" s="145">
        <f t="shared" si="30"/>
        <v>0</v>
      </c>
      <c r="BB211" s="145">
        <f t="shared" si="31"/>
        <v>0</v>
      </c>
      <c r="BC211" s="145">
        <f t="shared" si="32"/>
        <v>0</v>
      </c>
      <c r="BD211" s="145">
        <f t="shared" si="33"/>
        <v>0</v>
      </c>
      <c r="BE211" s="145">
        <f t="shared" si="34"/>
        <v>0</v>
      </c>
      <c r="CA211" s="174">
        <v>1</v>
      </c>
      <c r="CB211" s="174">
        <v>7</v>
      </c>
      <c r="CZ211" s="145">
        <v>0.000290000000000123</v>
      </c>
    </row>
    <row r="212" spans="1:104" ht="12.75">
      <c r="A212" s="168">
        <v>150</v>
      </c>
      <c r="B212" s="169" t="s">
        <v>439</v>
      </c>
      <c r="C212" s="170" t="s">
        <v>440</v>
      </c>
      <c r="D212" s="171" t="s">
        <v>95</v>
      </c>
      <c r="E212" s="172">
        <v>1</v>
      </c>
      <c r="F212" s="172"/>
      <c r="G212" s="173"/>
      <c r="O212" s="167">
        <v>2</v>
      </c>
      <c r="AA212" s="145">
        <v>1</v>
      </c>
      <c r="AB212" s="145">
        <v>7</v>
      </c>
      <c r="AC212" s="145">
        <v>7</v>
      </c>
      <c r="AZ212" s="145">
        <v>2</v>
      </c>
      <c r="BA212" s="145">
        <f t="shared" si="30"/>
        <v>0</v>
      </c>
      <c r="BB212" s="145">
        <f t="shared" si="31"/>
        <v>0</v>
      </c>
      <c r="BC212" s="145">
        <f t="shared" si="32"/>
        <v>0</v>
      </c>
      <c r="BD212" s="145">
        <f t="shared" si="33"/>
        <v>0</v>
      </c>
      <c r="BE212" s="145">
        <f t="shared" si="34"/>
        <v>0</v>
      </c>
      <c r="CA212" s="174">
        <v>1</v>
      </c>
      <c r="CB212" s="174">
        <v>7</v>
      </c>
      <c r="CZ212" s="145">
        <v>0</v>
      </c>
    </row>
    <row r="213" spans="1:104" ht="12.75">
      <c r="A213" s="168">
        <v>151</v>
      </c>
      <c r="B213" s="169" t="s">
        <v>441</v>
      </c>
      <c r="C213" s="170" t="s">
        <v>442</v>
      </c>
      <c r="D213" s="171" t="s">
        <v>264</v>
      </c>
      <c r="E213" s="172">
        <v>1</v>
      </c>
      <c r="F213" s="172"/>
      <c r="G213" s="173"/>
      <c r="O213" s="167">
        <v>2</v>
      </c>
      <c r="AA213" s="145">
        <v>1</v>
      </c>
      <c r="AB213" s="145">
        <v>7</v>
      </c>
      <c r="AC213" s="145">
        <v>7</v>
      </c>
      <c r="AZ213" s="145">
        <v>2</v>
      </c>
      <c r="BA213" s="145">
        <f t="shared" si="30"/>
        <v>0</v>
      </c>
      <c r="BB213" s="145">
        <f t="shared" si="31"/>
        <v>0</v>
      </c>
      <c r="BC213" s="145">
        <f t="shared" si="32"/>
        <v>0</v>
      </c>
      <c r="BD213" s="145">
        <f t="shared" si="33"/>
        <v>0</v>
      </c>
      <c r="BE213" s="145">
        <f t="shared" si="34"/>
        <v>0</v>
      </c>
      <c r="CA213" s="174">
        <v>1</v>
      </c>
      <c r="CB213" s="174">
        <v>7</v>
      </c>
      <c r="CZ213" s="145">
        <v>0.00473999999999819</v>
      </c>
    </row>
    <row r="214" spans="1:104" ht="12.75">
      <c r="A214" s="168">
        <v>152</v>
      </c>
      <c r="B214" s="169" t="s">
        <v>443</v>
      </c>
      <c r="C214" s="170" t="s">
        <v>444</v>
      </c>
      <c r="D214" s="171" t="s">
        <v>95</v>
      </c>
      <c r="E214" s="172">
        <v>1</v>
      </c>
      <c r="F214" s="172"/>
      <c r="G214" s="173"/>
      <c r="O214" s="167">
        <v>2</v>
      </c>
      <c r="AA214" s="145">
        <v>1</v>
      </c>
      <c r="AB214" s="145">
        <v>7</v>
      </c>
      <c r="AC214" s="145">
        <v>7</v>
      </c>
      <c r="AZ214" s="145">
        <v>2</v>
      </c>
      <c r="BA214" s="145">
        <f t="shared" si="30"/>
        <v>0</v>
      </c>
      <c r="BB214" s="145">
        <f t="shared" si="31"/>
        <v>0</v>
      </c>
      <c r="BC214" s="145">
        <f t="shared" si="32"/>
        <v>0</v>
      </c>
      <c r="BD214" s="145">
        <f t="shared" si="33"/>
        <v>0</v>
      </c>
      <c r="BE214" s="145">
        <f t="shared" si="34"/>
        <v>0</v>
      </c>
      <c r="CA214" s="174">
        <v>1</v>
      </c>
      <c r="CB214" s="174">
        <v>7</v>
      </c>
      <c r="CZ214" s="145">
        <v>0.00498999999999938</v>
      </c>
    </row>
    <row r="215" spans="1:104" ht="12.75">
      <c r="A215" s="168">
        <v>153</v>
      </c>
      <c r="B215" s="169" t="s">
        <v>445</v>
      </c>
      <c r="C215" s="170" t="s">
        <v>446</v>
      </c>
      <c r="D215" s="171" t="s">
        <v>95</v>
      </c>
      <c r="E215" s="172">
        <v>1</v>
      </c>
      <c r="F215" s="172"/>
      <c r="G215" s="173"/>
      <c r="O215" s="167">
        <v>2</v>
      </c>
      <c r="AA215" s="145">
        <v>1</v>
      </c>
      <c r="AB215" s="145">
        <v>7</v>
      </c>
      <c r="AC215" s="145">
        <v>7</v>
      </c>
      <c r="AZ215" s="145">
        <v>2</v>
      </c>
      <c r="BA215" s="145">
        <f t="shared" si="30"/>
        <v>0</v>
      </c>
      <c r="BB215" s="145">
        <f t="shared" si="31"/>
        <v>0</v>
      </c>
      <c r="BC215" s="145">
        <f t="shared" si="32"/>
        <v>0</v>
      </c>
      <c r="BD215" s="145">
        <f t="shared" si="33"/>
        <v>0</v>
      </c>
      <c r="BE215" s="145">
        <f t="shared" si="34"/>
        <v>0</v>
      </c>
      <c r="CA215" s="174">
        <v>1</v>
      </c>
      <c r="CB215" s="174">
        <v>7</v>
      </c>
      <c r="CZ215" s="145">
        <v>7.00000000000145E-05</v>
      </c>
    </row>
    <row r="216" spans="1:104" ht="12.75">
      <c r="A216" s="168">
        <v>154</v>
      </c>
      <c r="B216" s="169" t="s">
        <v>447</v>
      </c>
      <c r="C216" s="170" t="s">
        <v>448</v>
      </c>
      <c r="D216" s="171" t="s">
        <v>95</v>
      </c>
      <c r="E216" s="172">
        <v>2</v>
      </c>
      <c r="F216" s="172"/>
      <c r="G216" s="173"/>
      <c r="O216" s="167">
        <v>2</v>
      </c>
      <c r="AA216" s="145">
        <v>1</v>
      </c>
      <c r="AB216" s="145">
        <v>7</v>
      </c>
      <c r="AC216" s="145">
        <v>7</v>
      </c>
      <c r="AZ216" s="145">
        <v>2</v>
      </c>
      <c r="BA216" s="145">
        <f t="shared" si="30"/>
        <v>0</v>
      </c>
      <c r="BB216" s="145">
        <f t="shared" si="31"/>
        <v>0</v>
      </c>
      <c r="BC216" s="145">
        <f t="shared" si="32"/>
        <v>0</v>
      </c>
      <c r="BD216" s="145">
        <f t="shared" si="33"/>
        <v>0</v>
      </c>
      <c r="BE216" s="145">
        <f t="shared" si="34"/>
        <v>0</v>
      </c>
      <c r="CA216" s="174">
        <v>1</v>
      </c>
      <c r="CB216" s="174">
        <v>7</v>
      </c>
      <c r="CZ216" s="145">
        <v>9.99999999999612E-06</v>
      </c>
    </row>
    <row r="217" spans="1:104" ht="12.75">
      <c r="A217" s="168">
        <v>155</v>
      </c>
      <c r="B217" s="169" t="s">
        <v>449</v>
      </c>
      <c r="C217" s="170" t="s">
        <v>450</v>
      </c>
      <c r="D217" s="171" t="s">
        <v>95</v>
      </c>
      <c r="E217" s="172">
        <v>3</v>
      </c>
      <c r="F217" s="172"/>
      <c r="G217" s="173"/>
      <c r="O217" s="167">
        <v>2</v>
      </c>
      <c r="AA217" s="145">
        <v>1</v>
      </c>
      <c r="AB217" s="145">
        <v>7</v>
      </c>
      <c r="AC217" s="145">
        <v>7</v>
      </c>
      <c r="AZ217" s="145">
        <v>2</v>
      </c>
      <c r="BA217" s="145">
        <f t="shared" si="30"/>
        <v>0</v>
      </c>
      <c r="BB217" s="145">
        <f t="shared" si="31"/>
        <v>0</v>
      </c>
      <c r="BC217" s="145">
        <f t="shared" si="32"/>
        <v>0</v>
      </c>
      <c r="BD217" s="145">
        <f t="shared" si="33"/>
        <v>0</v>
      </c>
      <c r="BE217" s="145">
        <f t="shared" si="34"/>
        <v>0</v>
      </c>
      <c r="CA217" s="174">
        <v>1</v>
      </c>
      <c r="CB217" s="174">
        <v>7</v>
      </c>
      <c r="CZ217" s="145">
        <v>9.99999999999612E-06</v>
      </c>
    </row>
    <row r="218" spans="1:104" ht="12.75">
      <c r="A218" s="168">
        <v>156</v>
      </c>
      <c r="B218" s="169" t="s">
        <v>451</v>
      </c>
      <c r="C218" s="170" t="s">
        <v>452</v>
      </c>
      <c r="D218" s="171" t="s">
        <v>264</v>
      </c>
      <c r="E218" s="172">
        <v>1</v>
      </c>
      <c r="F218" s="172"/>
      <c r="G218" s="173"/>
      <c r="O218" s="167">
        <v>2</v>
      </c>
      <c r="AA218" s="145">
        <v>1</v>
      </c>
      <c r="AB218" s="145">
        <v>7</v>
      </c>
      <c r="AC218" s="145">
        <v>7</v>
      </c>
      <c r="AZ218" s="145">
        <v>2</v>
      </c>
      <c r="BA218" s="145">
        <f t="shared" si="30"/>
        <v>0</v>
      </c>
      <c r="BB218" s="145">
        <f t="shared" si="31"/>
        <v>0</v>
      </c>
      <c r="BC218" s="145">
        <f t="shared" si="32"/>
        <v>0</v>
      </c>
      <c r="BD218" s="145">
        <f t="shared" si="33"/>
        <v>0</v>
      </c>
      <c r="BE218" s="145">
        <f t="shared" si="34"/>
        <v>0</v>
      </c>
      <c r="CA218" s="174">
        <v>1</v>
      </c>
      <c r="CB218" s="174">
        <v>7</v>
      </c>
      <c r="CZ218" s="145">
        <v>0.000589999999999868</v>
      </c>
    </row>
    <row r="219" spans="1:104" ht="22.5">
      <c r="A219" s="168">
        <v>157</v>
      </c>
      <c r="B219" s="169" t="s">
        <v>453</v>
      </c>
      <c r="C219" s="170" t="s">
        <v>454</v>
      </c>
      <c r="D219" s="171" t="s">
        <v>264</v>
      </c>
      <c r="E219" s="172">
        <v>5</v>
      </c>
      <c r="F219" s="172"/>
      <c r="G219" s="173"/>
      <c r="O219" s="167">
        <v>2</v>
      </c>
      <c r="AA219" s="145">
        <v>1</v>
      </c>
      <c r="AB219" s="145">
        <v>7</v>
      </c>
      <c r="AC219" s="145">
        <v>7</v>
      </c>
      <c r="AZ219" s="145">
        <v>2</v>
      </c>
      <c r="BA219" s="145">
        <f t="shared" si="30"/>
        <v>0</v>
      </c>
      <c r="BB219" s="145">
        <f t="shared" si="31"/>
        <v>0</v>
      </c>
      <c r="BC219" s="145">
        <f t="shared" si="32"/>
        <v>0</v>
      </c>
      <c r="BD219" s="145">
        <f t="shared" si="33"/>
        <v>0</v>
      </c>
      <c r="BE219" s="145">
        <f t="shared" si="34"/>
        <v>0</v>
      </c>
      <c r="CA219" s="174">
        <v>1</v>
      </c>
      <c r="CB219" s="174">
        <v>7</v>
      </c>
      <c r="CZ219" s="145">
        <v>0.000350000000000072</v>
      </c>
    </row>
    <row r="220" spans="1:104" ht="22.5">
      <c r="A220" s="168">
        <v>158</v>
      </c>
      <c r="B220" s="169" t="s">
        <v>455</v>
      </c>
      <c r="C220" s="170" t="s">
        <v>456</v>
      </c>
      <c r="D220" s="171" t="s">
        <v>115</v>
      </c>
      <c r="E220" s="172">
        <v>1</v>
      </c>
      <c r="F220" s="172"/>
      <c r="G220" s="173">
        <f>E220*F220</f>
        <v>0</v>
      </c>
      <c r="O220" s="167">
        <v>2</v>
      </c>
      <c r="AA220" s="145">
        <v>12</v>
      </c>
      <c r="AB220" s="145">
        <v>0</v>
      </c>
      <c r="AC220" s="145">
        <v>128</v>
      </c>
      <c r="AZ220" s="145">
        <v>2</v>
      </c>
      <c r="BA220" s="145">
        <f t="shared" si="30"/>
        <v>0</v>
      </c>
      <c r="BB220" s="145">
        <f t="shared" si="31"/>
        <v>0</v>
      </c>
      <c r="BC220" s="145">
        <f t="shared" si="32"/>
        <v>0</v>
      </c>
      <c r="BD220" s="145">
        <f t="shared" si="33"/>
        <v>0</v>
      </c>
      <c r="BE220" s="145">
        <f t="shared" si="34"/>
        <v>0</v>
      </c>
      <c r="CA220" s="174">
        <v>12</v>
      </c>
      <c r="CB220" s="174">
        <v>0</v>
      </c>
      <c r="CZ220" s="145">
        <v>0</v>
      </c>
    </row>
    <row r="221" spans="1:15" ht="12.75">
      <c r="A221" s="208"/>
      <c r="B221" s="209"/>
      <c r="C221" s="260" t="s">
        <v>457</v>
      </c>
      <c r="D221" s="261"/>
      <c r="E221" s="261"/>
      <c r="F221" s="261"/>
      <c r="G221" s="262"/>
      <c r="L221" s="177" t="s">
        <v>457</v>
      </c>
      <c r="O221" s="167">
        <v>3</v>
      </c>
    </row>
    <row r="222" spans="1:15" ht="12.75">
      <c r="A222" s="175"/>
      <c r="B222" s="176"/>
      <c r="C222" s="263" t="s">
        <v>458</v>
      </c>
      <c r="D222" s="264"/>
      <c r="E222" s="264"/>
      <c r="F222" s="264"/>
      <c r="G222" s="265"/>
      <c r="L222" s="177" t="s">
        <v>458</v>
      </c>
      <c r="O222" s="167">
        <v>3</v>
      </c>
    </row>
    <row r="223" spans="1:104" ht="12.75">
      <c r="A223" s="168">
        <v>159</v>
      </c>
      <c r="B223" s="169" t="s">
        <v>459</v>
      </c>
      <c r="C223" s="170" t="s">
        <v>460</v>
      </c>
      <c r="D223" s="171" t="s">
        <v>115</v>
      </c>
      <c r="E223" s="172">
        <v>1</v>
      </c>
      <c r="F223" s="172"/>
      <c r="G223" s="173"/>
      <c r="O223" s="167">
        <v>2</v>
      </c>
      <c r="AA223" s="145">
        <v>12</v>
      </c>
      <c r="AB223" s="145">
        <v>0</v>
      </c>
      <c r="AC223" s="145">
        <v>129</v>
      </c>
      <c r="AZ223" s="145">
        <v>2</v>
      </c>
      <c r="BA223" s="145">
        <f aca="true" t="shared" si="35" ref="BA223:BA229">IF(AZ223=1,G223,0)</f>
        <v>0</v>
      </c>
      <c r="BB223" s="145">
        <f aca="true" t="shared" si="36" ref="BB223:BB229">IF(AZ223=2,G223,0)</f>
        <v>0</v>
      </c>
      <c r="BC223" s="145">
        <f aca="true" t="shared" si="37" ref="BC223:BC229">IF(AZ223=3,G223,0)</f>
        <v>0</v>
      </c>
      <c r="BD223" s="145">
        <f aca="true" t="shared" si="38" ref="BD223:BD229">IF(AZ223=4,G223,0)</f>
        <v>0</v>
      </c>
      <c r="BE223" s="145">
        <f aca="true" t="shared" si="39" ref="BE223:BE229">IF(AZ223=5,G223,0)</f>
        <v>0</v>
      </c>
      <c r="CA223" s="174">
        <v>12</v>
      </c>
      <c r="CB223" s="174">
        <v>0</v>
      </c>
      <c r="CZ223" s="145">
        <v>0</v>
      </c>
    </row>
    <row r="224" spans="1:104" ht="12.75">
      <c r="A224" s="168">
        <v>160</v>
      </c>
      <c r="B224" s="169" t="s">
        <v>461</v>
      </c>
      <c r="C224" s="170" t="s">
        <v>462</v>
      </c>
      <c r="D224" s="171" t="s">
        <v>115</v>
      </c>
      <c r="E224" s="172">
        <v>1</v>
      </c>
      <c r="F224" s="172"/>
      <c r="G224" s="173"/>
      <c r="O224" s="167">
        <v>2</v>
      </c>
      <c r="AA224" s="145">
        <v>12</v>
      </c>
      <c r="AB224" s="145">
        <v>0</v>
      </c>
      <c r="AC224" s="145">
        <v>130</v>
      </c>
      <c r="AZ224" s="145">
        <v>2</v>
      </c>
      <c r="BA224" s="145">
        <f t="shared" si="35"/>
        <v>0</v>
      </c>
      <c r="BB224" s="145">
        <f t="shared" si="36"/>
        <v>0</v>
      </c>
      <c r="BC224" s="145">
        <f t="shared" si="37"/>
        <v>0</v>
      </c>
      <c r="BD224" s="145">
        <f t="shared" si="38"/>
        <v>0</v>
      </c>
      <c r="BE224" s="145">
        <f t="shared" si="39"/>
        <v>0</v>
      </c>
      <c r="CA224" s="174">
        <v>12</v>
      </c>
      <c r="CB224" s="174">
        <v>0</v>
      </c>
      <c r="CZ224" s="145">
        <v>0</v>
      </c>
    </row>
    <row r="225" spans="1:104" ht="12.75">
      <c r="A225" s="168">
        <v>161</v>
      </c>
      <c r="B225" s="169" t="s">
        <v>463</v>
      </c>
      <c r="C225" s="170" t="s">
        <v>464</v>
      </c>
      <c r="D225" s="171" t="s">
        <v>115</v>
      </c>
      <c r="E225" s="172">
        <v>1</v>
      </c>
      <c r="F225" s="172"/>
      <c r="G225" s="173"/>
      <c r="O225" s="167">
        <v>2</v>
      </c>
      <c r="AA225" s="145">
        <v>12</v>
      </c>
      <c r="AB225" s="145">
        <v>0</v>
      </c>
      <c r="AC225" s="145">
        <v>131</v>
      </c>
      <c r="AZ225" s="145">
        <v>2</v>
      </c>
      <c r="BA225" s="145">
        <f t="shared" si="35"/>
        <v>0</v>
      </c>
      <c r="BB225" s="145">
        <f t="shared" si="36"/>
        <v>0</v>
      </c>
      <c r="BC225" s="145">
        <f t="shared" si="37"/>
        <v>0</v>
      </c>
      <c r="BD225" s="145">
        <f t="shared" si="38"/>
        <v>0</v>
      </c>
      <c r="BE225" s="145">
        <f t="shared" si="39"/>
        <v>0</v>
      </c>
      <c r="CA225" s="174">
        <v>12</v>
      </c>
      <c r="CB225" s="174">
        <v>0</v>
      </c>
      <c r="CZ225" s="145">
        <v>0</v>
      </c>
    </row>
    <row r="226" spans="1:104" ht="22.5">
      <c r="A226" s="168">
        <v>162</v>
      </c>
      <c r="B226" s="169" t="s">
        <v>465</v>
      </c>
      <c r="C226" s="170" t="s">
        <v>466</v>
      </c>
      <c r="D226" s="171" t="s">
        <v>77</v>
      </c>
      <c r="E226" s="172">
        <v>3</v>
      </c>
      <c r="F226" s="172"/>
      <c r="G226" s="173"/>
      <c r="O226" s="167">
        <v>2</v>
      </c>
      <c r="AA226" s="145">
        <v>12</v>
      </c>
      <c r="AB226" s="145">
        <v>0</v>
      </c>
      <c r="AC226" s="145">
        <v>231</v>
      </c>
      <c r="AZ226" s="145">
        <v>2</v>
      </c>
      <c r="BA226" s="145">
        <f t="shared" si="35"/>
        <v>0</v>
      </c>
      <c r="BB226" s="145">
        <f t="shared" si="36"/>
        <v>0</v>
      </c>
      <c r="BC226" s="145">
        <f t="shared" si="37"/>
        <v>0</v>
      </c>
      <c r="BD226" s="145">
        <f t="shared" si="38"/>
        <v>0</v>
      </c>
      <c r="BE226" s="145">
        <f t="shared" si="39"/>
        <v>0</v>
      </c>
      <c r="CA226" s="174">
        <v>12</v>
      </c>
      <c r="CB226" s="174">
        <v>0</v>
      </c>
      <c r="CZ226" s="145">
        <v>0</v>
      </c>
    </row>
    <row r="227" spans="1:104" ht="22.5">
      <c r="A227" s="168">
        <v>163</v>
      </c>
      <c r="B227" s="169" t="s">
        <v>289</v>
      </c>
      <c r="C227" s="170" t="s">
        <v>467</v>
      </c>
      <c r="D227" s="171" t="s">
        <v>77</v>
      </c>
      <c r="E227" s="172">
        <v>1</v>
      </c>
      <c r="F227" s="172"/>
      <c r="G227" s="173"/>
      <c r="O227" s="167">
        <v>2</v>
      </c>
      <c r="AA227" s="145">
        <v>12</v>
      </c>
      <c r="AB227" s="145">
        <v>0</v>
      </c>
      <c r="AC227" s="145">
        <v>213</v>
      </c>
      <c r="AZ227" s="145">
        <v>2</v>
      </c>
      <c r="BA227" s="145">
        <f t="shared" si="35"/>
        <v>0</v>
      </c>
      <c r="BB227" s="145">
        <f t="shared" si="36"/>
        <v>0</v>
      </c>
      <c r="BC227" s="145">
        <f t="shared" si="37"/>
        <v>0</v>
      </c>
      <c r="BD227" s="145">
        <f t="shared" si="38"/>
        <v>0</v>
      </c>
      <c r="BE227" s="145">
        <f t="shared" si="39"/>
        <v>0</v>
      </c>
      <c r="CA227" s="174">
        <v>12</v>
      </c>
      <c r="CB227" s="174">
        <v>0</v>
      </c>
      <c r="CZ227" s="145">
        <v>0</v>
      </c>
    </row>
    <row r="228" spans="1:104" ht="22.5">
      <c r="A228" s="168">
        <v>164</v>
      </c>
      <c r="B228" s="169" t="s">
        <v>468</v>
      </c>
      <c r="C228" s="170" t="s">
        <v>469</v>
      </c>
      <c r="D228" s="171" t="s">
        <v>95</v>
      </c>
      <c r="E228" s="172">
        <v>1</v>
      </c>
      <c r="F228" s="172"/>
      <c r="G228" s="173"/>
      <c r="O228" s="167">
        <v>2</v>
      </c>
      <c r="AA228" s="145">
        <v>12</v>
      </c>
      <c r="AB228" s="145">
        <v>0</v>
      </c>
      <c r="AC228" s="145">
        <v>145</v>
      </c>
      <c r="AZ228" s="145">
        <v>2</v>
      </c>
      <c r="BA228" s="145">
        <f t="shared" si="35"/>
        <v>0</v>
      </c>
      <c r="BB228" s="145">
        <f t="shared" si="36"/>
        <v>0</v>
      </c>
      <c r="BC228" s="145">
        <f t="shared" si="37"/>
        <v>0</v>
      </c>
      <c r="BD228" s="145">
        <f t="shared" si="38"/>
        <v>0</v>
      </c>
      <c r="BE228" s="145">
        <f t="shared" si="39"/>
        <v>0</v>
      </c>
      <c r="CA228" s="174">
        <v>12</v>
      </c>
      <c r="CB228" s="174">
        <v>0</v>
      </c>
      <c r="CZ228" s="145">
        <v>0.0856899999999996</v>
      </c>
    </row>
    <row r="229" spans="1:104" ht="22.5">
      <c r="A229" s="168">
        <v>165</v>
      </c>
      <c r="B229" s="169" t="s">
        <v>470</v>
      </c>
      <c r="C229" s="170" t="s">
        <v>471</v>
      </c>
      <c r="D229" s="171" t="s">
        <v>115</v>
      </c>
      <c r="E229" s="172">
        <v>1</v>
      </c>
      <c r="F229" s="172"/>
      <c r="G229" s="173">
        <f>E229*F229</f>
        <v>0</v>
      </c>
      <c r="O229" s="167">
        <v>2</v>
      </c>
      <c r="AA229" s="145">
        <v>12</v>
      </c>
      <c r="AB229" s="145">
        <v>0</v>
      </c>
      <c r="AC229" s="145">
        <v>230</v>
      </c>
      <c r="AZ229" s="145">
        <v>2</v>
      </c>
      <c r="BA229" s="145">
        <f t="shared" si="35"/>
        <v>0</v>
      </c>
      <c r="BB229" s="145">
        <f t="shared" si="36"/>
        <v>0</v>
      </c>
      <c r="BC229" s="145">
        <f t="shared" si="37"/>
        <v>0</v>
      </c>
      <c r="BD229" s="145">
        <f t="shared" si="38"/>
        <v>0</v>
      </c>
      <c r="BE229" s="145">
        <f t="shared" si="39"/>
        <v>0</v>
      </c>
      <c r="CA229" s="174">
        <v>12</v>
      </c>
      <c r="CB229" s="174">
        <v>0</v>
      </c>
      <c r="CZ229" s="145">
        <v>0</v>
      </c>
    </row>
    <row r="230" spans="1:15" ht="12.75">
      <c r="A230" s="208"/>
      <c r="B230" s="209"/>
      <c r="C230" s="260" t="s">
        <v>472</v>
      </c>
      <c r="D230" s="261"/>
      <c r="E230" s="261"/>
      <c r="F230" s="261"/>
      <c r="G230" s="262"/>
      <c r="L230" s="177" t="s">
        <v>472</v>
      </c>
      <c r="O230" s="167">
        <v>3</v>
      </c>
    </row>
    <row r="231" spans="1:104" ht="12.75">
      <c r="A231" s="168">
        <v>166</v>
      </c>
      <c r="B231" s="169" t="s">
        <v>473</v>
      </c>
      <c r="C231" s="170" t="s">
        <v>474</v>
      </c>
      <c r="D231" s="171" t="s">
        <v>95</v>
      </c>
      <c r="E231" s="172">
        <v>1</v>
      </c>
      <c r="F231" s="172"/>
      <c r="G231" s="173"/>
      <c r="O231" s="167">
        <v>2</v>
      </c>
      <c r="AA231" s="145">
        <v>3</v>
      </c>
      <c r="AB231" s="145">
        <v>7</v>
      </c>
      <c r="AC231" s="145">
        <v>42610940</v>
      </c>
      <c r="AZ231" s="145">
        <v>2</v>
      </c>
      <c r="BA231" s="145">
        <f>IF(AZ231=1,G231,0)</f>
        <v>0</v>
      </c>
      <c r="BB231" s="145">
        <f>IF(AZ231=2,G231,0)</f>
        <v>0</v>
      </c>
      <c r="BC231" s="145">
        <f>IF(AZ231=3,G231,0)</f>
        <v>0</v>
      </c>
      <c r="BD231" s="145">
        <f>IF(AZ231=4,G231,0)</f>
        <v>0</v>
      </c>
      <c r="BE231" s="145">
        <f>IF(AZ231=5,G231,0)</f>
        <v>0</v>
      </c>
      <c r="CA231" s="174">
        <v>3</v>
      </c>
      <c r="CB231" s="174">
        <v>7</v>
      </c>
      <c r="CZ231" s="145">
        <v>0.0104999999999933</v>
      </c>
    </row>
    <row r="232" spans="1:104" ht="12.75">
      <c r="A232" s="168">
        <v>167</v>
      </c>
      <c r="B232" s="169" t="s">
        <v>475</v>
      </c>
      <c r="C232" s="170" t="s">
        <v>476</v>
      </c>
      <c r="D232" s="171" t="s">
        <v>95</v>
      </c>
      <c r="E232" s="172">
        <v>2</v>
      </c>
      <c r="F232" s="172"/>
      <c r="G232" s="173"/>
      <c r="O232" s="167">
        <v>2</v>
      </c>
      <c r="AA232" s="145">
        <v>3</v>
      </c>
      <c r="AB232" s="145">
        <v>7</v>
      </c>
      <c r="AC232" s="145" t="s">
        <v>475</v>
      </c>
      <c r="AZ232" s="145">
        <v>2</v>
      </c>
      <c r="BA232" s="145">
        <f>IF(AZ232=1,G232,0)</f>
        <v>0</v>
      </c>
      <c r="BB232" s="145">
        <f>IF(AZ232=2,G232,0)</f>
        <v>0</v>
      </c>
      <c r="BC232" s="145">
        <f>IF(AZ232=3,G232,0)</f>
        <v>0</v>
      </c>
      <c r="BD232" s="145">
        <f>IF(AZ232=4,G232,0)</f>
        <v>0</v>
      </c>
      <c r="BE232" s="145">
        <f>IF(AZ232=5,G232,0)</f>
        <v>0</v>
      </c>
      <c r="CA232" s="174">
        <v>3</v>
      </c>
      <c r="CB232" s="174">
        <v>7</v>
      </c>
      <c r="CZ232" s="145">
        <v>0.0104999999999933</v>
      </c>
    </row>
    <row r="233" spans="1:104" ht="12.75">
      <c r="A233" s="168">
        <v>168</v>
      </c>
      <c r="B233" s="169" t="s">
        <v>477</v>
      </c>
      <c r="C233" s="170" t="s">
        <v>478</v>
      </c>
      <c r="D233" s="171" t="s">
        <v>136</v>
      </c>
      <c r="E233" s="172">
        <v>0.510899999999852</v>
      </c>
      <c r="F233" s="172"/>
      <c r="G233" s="173"/>
      <c r="O233" s="167">
        <v>2</v>
      </c>
      <c r="AA233" s="145">
        <v>7</v>
      </c>
      <c r="AB233" s="145">
        <v>1001</v>
      </c>
      <c r="AC233" s="145">
        <v>5</v>
      </c>
      <c r="AZ233" s="145">
        <v>2</v>
      </c>
      <c r="BA233" s="145">
        <f>IF(AZ233=1,G233,0)</f>
        <v>0</v>
      </c>
      <c r="BB233" s="145">
        <f>IF(AZ233=2,G233,0)</f>
        <v>0</v>
      </c>
      <c r="BC233" s="145">
        <f>IF(AZ233=3,G233,0)</f>
        <v>0</v>
      </c>
      <c r="BD233" s="145">
        <f>IF(AZ233=4,G233,0)</f>
        <v>0</v>
      </c>
      <c r="BE233" s="145">
        <f>IF(AZ233=5,G233,0)</f>
        <v>0</v>
      </c>
      <c r="CA233" s="174">
        <v>7</v>
      </c>
      <c r="CB233" s="174">
        <v>1001</v>
      </c>
      <c r="CZ233" s="145">
        <v>0</v>
      </c>
    </row>
    <row r="234" spans="1:57" ht="12.75">
      <c r="A234" s="182"/>
      <c r="B234" s="183" t="s">
        <v>78</v>
      </c>
      <c r="C234" s="184" t="str">
        <f>CONCATENATE(B186," ",C186)</f>
        <v>732 Strojovny</v>
      </c>
      <c r="D234" s="185"/>
      <c r="E234" s="186"/>
      <c r="F234" s="187"/>
      <c r="G234" s="188"/>
      <c r="O234" s="167">
        <v>4</v>
      </c>
      <c r="BA234" s="189">
        <f>SUM(BA186:BA233)</f>
        <v>0</v>
      </c>
      <c r="BB234" s="189">
        <f>SUM(BB186:BB233)</f>
        <v>0</v>
      </c>
      <c r="BC234" s="189">
        <f>SUM(BC186:BC233)</f>
        <v>0</v>
      </c>
      <c r="BD234" s="189">
        <f>SUM(BD186:BD233)</f>
        <v>0</v>
      </c>
      <c r="BE234" s="189">
        <f>SUM(BE186:BE233)</f>
        <v>0</v>
      </c>
    </row>
    <row r="235" spans="1:15" ht="12.75">
      <c r="A235" s="160" t="s">
        <v>74</v>
      </c>
      <c r="B235" s="161" t="s">
        <v>479</v>
      </c>
      <c r="C235" s="162" t="s">
        <v>480</v>
      </c>
      <c r="D235" s="163"/>
      <c r="E235" s="164"/>
      <c r="F235" s="164"/>
      <c r="G235" s="165"/>
      <c r="H235" s="166"/>
      <c r="I235" s="166"/>
      <c r="O235" s="167">
        <v>1</v>
      </c>
    </row>
    <row r="236" spans="1:104" ht="22.5">
      <c r="A236" s="168">
        <v>169</v>
      </c>
      <c r="B236" s="169" t="s">
        <v>481</v>
      </c>
      <c r="C236" s="170" t="s">
        <v>482</v>
      </c>
      <c r="D236" s="171" t="s">
        <v>100</v>
      </c>
      <c r="E236" s="172">
        <v>80</v>
      </c>
      <c r="F236" s="172"/>
      <c r="G236" s="173"/>
      <c r="O236" s="167">
        <v>2</v>
      </c>
      <c r="AA236" s="145">
        <v>1</v>
      </c>
      <c r="AB236" s="145">
        <v>7</v>
      </c>
      <c r="AC236" s="145">
        <v>7</v>
      </c>
      <c r="AZ236" s="145">
        <v>2</v>
      </c>
      <c r="BA236" s="145">
        <f aca="true" t="shared" si="40" ref="BA236:BA242">IF(AZ236=1,G236,0)</f>
        <v>0</v>
      </c>
      <c r="BB236" s="145">
        <f aca="true" t="shared" si="41" ref="BB236:BB242">IF(AZ236=2,G236,0)</f>
        <v>0</v>
      </c>
      <c r="BC236" s="145">
        <f aca="true" t="shared" si="42" ref="BC236:BC242">IF(AZ236=3,G236,0)</f>
        <v>0</v>
      </c>
      <c r="BD236" s="145">
        <f aca="true" t="shared" si="43" ref="BD236:BD242">IF(AZ236=4,G236,0)</f>
        <v>0</v>
      </c>
      <c r="BE236" s="145">
        <f aca="true" t="shared" si="44" ref="BE236:BE242">IF(AZ236=5,G236,0)</f>
        <v>0</v>
      </c>
      <c r="CA236" s="174">
        <v>1</v>
      </c>
      <c r="CB236" s="174">
        <v>7</v>
      </c>
      <c r="CZ236" s="145">
        <v>9.00000000000345E-05</v>
      </c>
    </row>
    <row r="237" spans="1:104" ht="12.75">
      <c r="A237" s="168">
        <v>170</v>
      </c>
      <c r="B237" s="169" t="s">
        <v>483</v>
      </c>
      <c r="C237" s="170" t="s">
        <v>484</v>
      </c>
      <c r="D237" s="171" t="s">
        <v>100</v>
      </c>
      <c r="E237" s="172">
        <v>3</v>
      </c>
      <c r="F237" s="172"/>
      <c r="G237" s="173"/>
      <c r="O237" s="167">
        <v>2</v>
      </c>
      <c r="AA237" s="145">
        <v>1</v>
      </c>
      <c r="AB237" s="145">
        <v>7</v>
      </c>
      <c r="AC237" s="145">
        <v>7</v>
      </c>
      <c r="AZ237" s="145">
        <v>2</v>
      </c>
      <c r="BA237" s="145">
        <f t="shared" si="40"/>
        <v>0</v>
      </c>
      <c r="BB237" s="145">
        <f t="shared" si="41"/>
        <v>0</v>
      </c>
      <c r="BC237" s="145">
        <f t="shared" si="42"/>
        <v>0</v>
      </c>
      <c r="BD237" s="145">
        <f t="shared" si="43"/>
        <v>0</v>
      </c>
      <c r="BE237" s="145">
        <f t="shared" si="44"/>
        <v>0</v>
      </c>
      <c r="CA237" s="174">
        <v>1</v>
      </c>
      <c r="CB237" s="174">
        <v>7</v>
      </c>
      <c r="CZ237" s="145">
        <v>0.0065400000000011</v>
      </c>
    </row>
    <row r="238" spans="1:104" ht="12.75">
      <c r="A238" s="168">
        <v>171</v>
      </c>
      <c r="B238" s="169" t="s">
        <v>485</v>
      </c>
      <c r="C238" s="170" t="s">
        <v>486</v>
      </c>
      <c r="D238" s="171" t="s">
        <v>100</v>
      </c>
      <c r="E238" s="172">
        <v>4</v>
      </c>
      <c r="F238" s="172"/>
      <c r="G238" s="173"/>
      <c r="O238" s="167">
        <v>2</v>
      </c>
      <c r="AA238" s="145">
        <v>1</v>
      </c>
      <c r="AB238" s="145">
        <v>7</v>
      </c>
      <c r="AC238" s="145">
        <v>7</v>
      </c>
      <c r="AZ238" s="145">
        <v>2</v>
      </c>
      <c r="BA238" s="145">
        <f t="shared" si="40"/>
        <v>0</v>
      </c>
      <c r="BB238" s="145">
        <f t="shared" si="41"/>
        <v>0</v>
      </c>
      <c r="BC238" s="145">
        <f t="shared" si="42"/>
        <v>0</v>
      </c>
      <c r="BD238" s="145">
        <f t="shared" si="43"/>
        <v>0</v>
      </c>
      <c r="BE238" s="145">
        <f t="shared" si="44"/>
        <v>0</v>
      </c>
      <c r="CA238" s="174">
        <v>1</v>
      </c>
      <c r="CB238" s="174">
        <v>7</v>
      </c>
      <c r="CZ238" s="145">
        <v>0.00762999999999892</v>
      </c>
    </row>
    <row r="239" spans="1:104" ht="12.75">
      <c r="A239" s="168">
        <v>172</v>
      </c>
      <c r="B239" s="169" t="s">
        <v>487</v>
      </c>
      <c r="C239" s="170" t="s">
        <v>488</v>
      </c>
      <c r="D239" s="171" t="s">
        <v>100</v>
      </c>
      <c r="E239" s="172">
        <v>2</v>
      </c>
      <c r="F239" s="172"/>
      <c r="G239" s="173"/>
      <c r="O239" s="167">
        <v>2</v>
      </c>
      <c r="AA239" s="145">
        <v>1</v>
      </c>
      <c r="AB239" s="145">
        <v>7</v>
      </c>
      <c r="AC239" s="145">
        <v>7</v>
      </c>
      <c r="AZ239" s="145">
        <v>2</v>
      </c>
      <c r="BA239" s="145">
        <f t="shared" si="40"/>
        <v>0</v>
      </c>
      <c r="BB239" s="145">
        <f t="shared" si="41"/>
        <v>0</v>
      </c>
      <c r="BC239" s="145">
        <f t="shared" si="42"/>
        <v>0</v>
      </c>
      <c r="BD239" s="145">
        <f t="shared" si="43"/>
        <v>0</v>
      </c>
      <c r="BE239" s="145">
        <f t="shared" si="44"/>
        <v>0</v>
      </c>
      <c r="CA239" s="174">
        <v>1</v>
      </c>
      <c r="CB239" s="174">
        <v>7</v>
      </c>
      <c r="CZ239" s="145">
        <v>0.00870000000000459</v>
      </c>
    </row>
    <row r="240" spans="1:104" ht="12.75">
      <c r="A240" s="168">
        <v>173</v>
      </c>
      <c r="B240" s="169" t="s">
        <v>489</v>
      </c>
      <c r="C240" s="170" t="s">
        <v>490</v>
      </c>
      <c r="D240" s="171" t="s">
        <v>100</v>
      </c>
      <c r="E240" s="172">
        <v>88</v>
      </c>
      <c r="F240" s="172"/>
      <c r="G240" s="173"/>
      <c r="O240" s="167">
        <v>2</v>
      </c>
      <c r="AA240" s="145">
        <v>1</v>
      </c>
      <c r="AB240" s="145">
        <v>7</v>
      </c>
      <c r="AC240" s="145">
        <v>7</v>
      </c>
      <c r="AZ240" s="145">
        <v>2</v>
      </c>
      <c r="BA240" s="145">
        <f t="shared" si="40"/>
        <v>0</v>
      </c>
      <c r="BB240" s="145">
        <f t="shared" si="41"/>
        <v>0</v>
      </c>
      <c r="BC240" s="145">
        <f t="shared" si="42"/>
        <v>0</v>
      </c>
      <c r="BD240" s="145">
        <f t="shared" si="43"/>
        <v>0</v>
      </c>
      <c r="BE240" s="145">
        <f t="shared" si="44"/>
        <v>0</v>
      </c>
      <c r="CA240" s="174">
        <v>1</v>
      </c>
      <c r="CB240" s="174">
        <v>7</v>
      </c>
      <c r="CZ240" s="145">
        <v>0.00929999999999609</v>
      </c>
    </row>
    <row r="241" spans="1:104" ht="22.5">
      <c r="A241" s="168">
        <v>174</v>
      </c>
      <c r="B241" s="169" t="s">
        <v>491</v>
      </c>
      <c r="C241" s="170" t="s">
        <v>492</v>
      </c>
      <c r="D241" s="171" t="s">
        <v>95</v>
      </c>
      <c r="E241" s="172">
        <v>8</v>
      </c>
      <c r="F241" s="172"/>
      <c r="G241" s="173">
        <f>E241*F241</f>
        <v>0</v>
      </c>
      <c r="O241" s="167">
        <v>2</v>
      </c>
      <c r="AA241" s="145">
        <v>1</v>
      </c>
      <c r="AB241" s="145">
        <v>7</v>
      </c>
      <c r="AC241" s="145">
        <v>7</v>
      </c>
      <c r="AZ241" s="145">
        <v>2</v>
      </c>
      <c r="BA241" s="145">
        <f t="shared" si="40"/>
        <v>0</v>
      </c>
      <c r="BB241" s="145">
        <f t="shared" si="41"/>
        <v>0</v>
      </c>
      <c r="BC241" s="145">
        <f t="shared" si="42"/>
        <v>0</v>
      </c>
      <c r="BD241" s="145">
        <f t="shared" si="43"/>
        <v>0</v>
      </c>
      <c r="BE241" s="145">
        <f t="shared" si="44"/>
        <v>0</v>
      </c>
      <c r="CA241" s="174">
        <v>1</v>
      </c>
      <c r="CB241" s="174">
        <v>7</v>
      </c>
      <c r="CZ241" s="145">
        <v>0.000480000000000036</v>
      </c>
    </row>
    <row r="242" spans="1:104" ht="12.75">
      <c r="A242" s="168">
        <v>175</v>
      </c>
      <c r="B242" s="169" t="s">
        <v>493</v>
      </c>
      <c r="C242" s="170" t="s">
        <v>494</v>
      </c>
      <c r="D242" s="171" t="s">
        <v>264</v>
      </c>
      <c r="E242" s="172">
        <v>1</v>
      </c>
      <c r="F242" s="172"/>
      <c r="G242" s="173">
        <f>E242*F242</f>
        <v>0</v>
      </c>
      <c r="O242" s="167">
        <v>2</v>
      </c>
      <c r="AA242" s="145">
        <v>12</v>
      </c>
      <c r="AB242" s="145">
        <v>0</v>
      </c>
      <c r="AC242" s="145">
        <v>237</v>
      </c>
      <c r="AZ242" s="145">
        <v>2</v>
      </c>
      <c r="BA242" s="145">
        <f t="shared" si="40"/>
        <v>0</v>
      </c>
      <c r="BB242" s="145">
        <f t="shared" si="41"/>
        <v>0</v>
      </c>
      <c r="BC242" s="145">
        <f t="shared" si="42"/>
        <v>0</v>
      </c>
      <c r="BD242" s="145">
        <f t="shared" si="43"/>
        <v>0</v>
      </c>
      <c r="BE242" s="145">
        <f t="shared" si="44"/>
        <v>0</v>
      </c>
      <c r="CA242" s="174">
        <v>12</v>
      </c>
      <c r="CB242" s="174">
        <v>0</v>
      </c>
      <c r="CZ242" s="145">
        <v>0</v>
      </c>
    </row>
    <row r="243" spans="1:15" ht="12.75">
      <c r="A243" s="175"/>
      <c r="B243" s="209"/>
      <c r="C243" s="260" t="s">
        <v>495</v>
      </c>
      <c r="D243" s="261"/>
      <c r="E243" s="261"/>
      <c r="F243" s="261"/>
      <c r="G243" s="262"/>
      <c r="L243" s="177" t="s">
        <v>495</v>
      </c>
      <c r="O243" s="167">
        <v>3</v>
      </c>
    </row>
    <row r="244" spans="1:15" ht="12.75">
      <c r="A244" s="175"/>
      <c r="B244" s="209"/>
      <c r="C244" s="260" t="s">
        <v>496</v>
      </c>
      <c r="D244" s="261"/>
      <c r="E244" s="261"/>
      <c r="F244" s="261"/>
      <c r="G244" s="262"/>
      <c r="L244" s="177" t="s">
        <v>496</v>
      </c>
      <c r="O244" s="167">
        <v>3</v>
      </c>
    </row>
    <row r="245" spans="1:15" ht="12.75">
      <c r="A245" s="175"/>
      <c r="B245" s="209"/>
      <c r="C245" s="260" t="s">
        <v>497</v>
      </c>
      <c r="D245" s="261"/>
      <c r="E245" s="261"/>
      <c r="F245" s="261"/>
      <c r="G245" s="262"/>
      <c r="L245" s="177" t="s">
        <v>497</v>
      </c>
      <c r="O245" s="167">
        <v>3</v>
      </c>
    </row>
    <row r="246" spans="1:15" ht="12.75">
      <c r="A246" s="175"/>
      <c r="B246" s="209"/>
      <c r="C246" s="263" t="s">
        <v>498</v>
      </c>
      <c r="D246" s="264"/>
      <c r="E246" s="264"/>
      <c r="F246" s="264"/>
      <c r="G246" s="265"/>
      <c r="L246" s="177" t="s">
        <v>498</v>
      </c>
      <c r="O246" s="167">
        <v>3</v>
      </c>
    </row>
    <row r="247" spans="1:104" ht="12.75">
      <c r="A247" s="168">
        <v>176</v>
      </c>
      <c r="B247" s="169" t="s">
        <v>499</v>
      </c>
      <c r="C247" s="170" t="s">
        <v>500</v>
      </c>
      <c r="D247" s="171" t="s">
        <v>95</v>
      </c>
      <c r="E247" s="172">
        <v>39</v>
      </c>
      <c r="F247" s="172"/>
      <c r="G247" s="173"/>
      <c r="O247" s="167">
        <v>2</v>
      </c>
      <c r="AA247" s="145">
        <v>3</v>
      </c>
      <c r="AB247" s="145">
        <v>0</v>
      </c>
      <c r="AC247" s="145">
        <v>31630511</v>
      </c>
      <c r="AZ247" s="145">
        <v>2</v>
      </c>
      <c r="BA247" s="145">
        <f>IF(AZ247=1,G247,0)</f>
        <v>0</v>
      </c>
      <c r="BB247" s="145">
        <f>IF(AZ247=2,G247,0)</f>
        <v>0</v>
      </c>
      <c r="BC247" s="145">
        <f>IF(AZ247=3,G247,0)</f>
        <v>0</v>
      </c>
      <c r="BD247" s="145">
        <f>IF(AZ247=4,G247,0)</f>
        <v>0</v>
      </c>
      <c r="BE247" s="145">
        <f>IF(AZ247=5,G247,0)</f>
        <v>0</v>
      </c>
      <c r="CA247" s="174">
        <v>3</v>
      </c>
      <c r="CB247" s="174">
        <v>0</v>
      </c>
      <c r="CZ247" s="145">
        <v>0.000170000000000003</v>
      </c>
    </row>
    <row r="248" spans="1:104" ht="12.75">
      <c r="A248" s="168">
        <v>177</v>
      </c>
      <c r="B248" s="169" t="s">
        <v>501</v>
      </c>
      <c r="C248" s="170" t="s">
        <v>502</v>
      </c>
      <c r="D248" s="171" t="s">
        <v>95</v>
      </c>
      <c r="E248" s="172">
        <v>4</v>
      </c>
      <c r="F248" s="172"/>
      <c r="G248" s="173"/>
      <c r="O248" s="167">
        <v>2</v>
      </c>
      <c r="AA248" s="145">
        <v>3</v>
      </c>
      <c r="AB248" s="145">
        <v>0</v>
      </c>
      <c r="AC248" s="145">
        <v>31630525</v>
      </c>
      <c r="AZ248" s="145">
        <v>2</v>
      </c>
      <c r="BA248" s="145">
        <f>IF(AZ248=1,G248,0)</f>
        <v>0</v>
      </c>
      <c r="BB248" s="145">
        <f>IF(AZ248=2,G248,0)</f>
        <v>0</v>
      </c>
      <c r="BC248" s="145">
        <f>IF(AZ248=3,G248,0)</f>
        <v>0</v>
      </c>
      <c r="BD248" s="145">
        <f>IF(AZ248=4,G248,0)</f>
        <v>0</v>
      </c>
      <c r="BE248" s="145">
        <f>IF(AZ248=5,G248,0)</f>
        <v>0</v>
      </c>
      <c r="CA248" s="174">
        <v>3</v>
      </c>
      <c r="CB248" s="174">
        <v>0</v>
      </c>
      <c r="CZ248" s="145">
        <v>0.000840000000000174</v>
      </c>
    </row>
    <row r="249" spans="1:104" ht="12.75">
      <c r="A249" s="168">
        <v>178</v>
      </c>
      <c r="B249" s="169" t="s">
        <v>503</v>
      </c>
      <c r="C249" s="170" t="s">
        <v>504</v>
      </c>
      <c r="D249" s="171" t="s">
        <v>62</v>
      </c>
      <c r="E249" s="172">
        <v>656.6933</v>
      </c>
      <c r="F249" s="172"/>
      <c r="G249" s="173"/>
      <c r="O249" s="167">
        <v>2</v>
      </c>
      <c r="AA249" s="145">
        <v>7</v>
      </c>
      <c r="AB249" s="145">
        <v>1002</v>
      </c>
      <c r="AC249" s="145">
        <v>5</v>
      </c>
      <c r="AZ249" s="145">
        <v>2</v>
      </c>
      <c r="BA249" s="145">
        <f>IF(AZ249=1,G249,0)</f>
        <v>0</v>
      </c>
      <c r="BB249" s="145">
        <f>IF(AZ249=2,G249,0)</f>
        <v>0</v>
      </c>
      <c r="BC249" s="145">
        <f>IF(AZ249=3,G249,0)</f>
        <v>0</v>
      </c>
      <c r="BD249" s="145">
        <f>IF(AZ249=4,G249,0)</f>
        <v>0</v>
      </c>
      <c r="BE249" s="145">
        <f>IF(AZ249=5,G249,0)</f>
        <v>0</v>
      </c>
      <c r="CA249" s="174">
        <v>7</v>
      </c>
      <c r="CB249" s="174">
        <v>1002</v>
      </c>
      <c r="CZ249" s="145">
        <v>0</v>
      </c>
    </row>
    <row r="250" spans="1:57" ht="12.75">
      <c r="A250" s="182"/>
      <c r="B250" s="183" t="s">
        <v>78</v>
      </c>
      <c r="C250" s="184" t="str">
        <f>CONCATENATE(B235," ",C235)</f>
        <v>733 Rozvod potrubí</v>
      </c>
      <c r="D250" s="185"/>
      <c r="E250" s="186"/>
      <c r="F250" s="187"/>
      <c r="G250" s="188"/>
      <c r="O250" s="167">
        <v>4</v>
      </c>
      <c r="BA250" s="189">
        <f>SUM(BA235:BA249)</f>
        <v>0</v>
      </c>
      <c r="BB250" s="189">
        <f>SUM(BB235:BB249)</f>
        <v>0</v>
      </c>
      <c r="BC250" s="189">
        <f>SUM(BC235:BC249)</f>
        <v>0</v>
      </c>
      <c r="BD250" s="189">
        <f>SUM(BD235:BD249)</f>
        <v>0</v>
      </c>
      <c r="BE250" s="189">
        <f>SUM(BE235:BE249)</f>
        <v>0</v>
      </c>
    </row>
    <row r="251" spans="1:15" ht="12.75">
      <c r="A251" s="160" t="s">
        <v>74</v>
      </c>
      <c r="B251" s="161" t="s">
        <v>505</v>
      </c>
      <c r="C251" s="162" t="s">
        <v>506</v>
      </c>
      <c r="D251" s="163"/>
      <c r="E251" s="164"/>
      <c r="F251" s="164"/>
      <c r="G251" s="165"/>
      <c r="H251" s="166"/>
      <c r="I251" s="166"/>
      <c r="O251" s="167">
        <v>1</v>
      </c>
    </row>
    <row r="252" spans="1:104" ht="12.75">
      <c r="A252" s="168">
        <v>179</v>
      </c>
      <c r="B252" s="169" t="s">
        <v>507</v>
      </c>
      <c r="C252" s="170" t="s">
        <v>508</v>
      </c>
      <c r="D252" s="171" t="s">
        <v>264</v>
      </c>
      <c r="E252" s="172">
        <v>4</v>
      </c>
      <c r="F252" s="172"/>
      <c r="G252" s="173"/>
      <c r="O252" s="167">
        <v>2</v>
      </c>
      <c r="AA252" s="145">
        <v>1</v>
      </c>
      <c r="AB252" s="145">
        <v>7</v>
      </c>
      <c r="AC252" s="145">
        <v>7</v>
      </c>
      <c r="AZ252" s="145">
        <v>2</v>
      </c>
      <c r="BA252" s="145">
        <f aca="true" t="shared" si="45" ref="BA252:BA275">IF(AZ252=1,G252,0)</f>
        <v>0</v>
      </c>
      <c r="BB252" s="145">
        <f aca="true" t="shared" si="46" ref="BB252:BB275">IF(AZ252=2,G252,0)</f>
        <v>0</v>
      </c>
      <c r="BC252" s="145">
        <f aca="true" t="shared" si="47" ref="BC252:BC275">IF(AZ252=3,G252,0)</f>
        <v>0</v>
      </c>
      <c r="BD252" s="145">
        <f aca="true" t="shared" si="48" ref="BD252:BD275">IF(AZ252=4,G252,0)</f>
        <v>0</v>
      </c>
      <c r="BE252" s="145">
        <f aca="true" t="shared" si="49" ref="BE252:BE275">IF(AZ252=5,G252,0)</f>
        <v>0</v>
      </c>
      <c r="CA252" s="174">
        <v>1</v>
      </c>
      <c r="CB252" s="174">
        <v>7</v>
      </c>
      <c r="CZ252" s="145">
        <v>0.00484999999999758</v>
      </c>
    </row>
    <row r="253" spans="1:104" ht="12.75">
      <c r="A253" s="168">
        <v>180</v>
      </c>
      <c r="B253" s="169" t="s">
        <v>509</v>
      </c>
      <c r="C253" s="170" t="s">
        <v>510</v>
      </c>
      <c r="D253" s="171" t="s">
        <v>264</v>
      </c>
      <c r="E253" s="172">
        <v>4</v>
      </c>
      <c r="F253" s="172"/>
      <c r="G253" s="173"/>
      <c r="O253" s="167">
        <v>2</v>
      </c>
      <c r="AA253" s="145">
        <v>1</v>
      </c>
      <c r="AB253" s="145">
        <v>7</v>
      </c>
      <c r="AC253" s="145">
        <v>7</v>
      </c>
      <c r="AZ253" s="145">
        <v>2</v>
      </c>
      <c r="BA253" s="145">
        <f t="shared" si="45"/>
        <v>0</v>
      </c>
      <c r="BB253" s="145">
        <f t="shared" si="46"/>
        <v>0</v>
      </c>
      <c r="BC253" s="145">
        <f t="shared" si="47"/>
        <v>0</v>
      </c>
      <c r="BD253" s="145">
        <f t="shared" si="48"/>
        <v>0</v>
      </c>
      <c r="BE253" s="145">
        <f t="shared" si="49"/>
        <v>0</v>
      </c>
      <c r="CA253" s="174">
        <v>1</v>
      </c>
      <c r="CB253" s="174">
        <v>7</v>
      </c>
      <c r="CZ253" s="145">
        <v>0.00451999999999941</v>
      </c>
    </row>
    <row r="254" spans="1:104" ht="22.5">
      <c r="A254" s="168">
        <v>181</v>
      </c>
      <c r="B254" s="169" t="s">
        <v>511</v>
      </c>
      <c r="C254" s="170" t="s">
        <v>512</v>
      </c>
      <c r="D254" s="171" t="s">
        <v>95</v>
      </c>
      <c r="E254" s="172">
        <v>8</v>
      </c>
      <c r="F254" s="172"/>
      <c r="G254" s="173"/>
      <c r="O254" s="167">
        <v>2</v>
      </c>
      <c r="AA254" s="145">
        <v>1</v>
      </c>
      <c r="AB254" s="145">
        <v>7</v>
      </c>
      <c r="AC254" s="145">
        <v>7</v>
      </c>
      <c r="AZ254" s="145">
        <v>2</v>
      </c>
      <c r="BA254" s="145">
        <f t="shared" si="45"/>
        <v>0</v>
      </c>
      <c r="BB254" s="145">
        <f t="shared" si="46"/>
        <v>0</v>
      </c>
      <c r="BC254" s="145">
        <f t="shared" si="47"/>
        <v>0</v>
      </c>
      <c r="BD254" s="145">
        <f t="shared" si="48"/>
        <v>0</v>
      </c>
      <c r="BE254" s="145">
        <f t="shared" si="49"/>
        <v>0</v>
      </c>
      <c r="CA254" s="174">
        <v>1</v>
      </c>
      <c r="CB254" s="174">
        <v>7</v>
      </c>
      <c r="CZ254" s="145">
        <v>0.000110000000000054</v>
      </c>
    </row>
    <row r="255" spans="1:104" ht="22.5">
      <c r="A255" s="168">
        <v>182</v>
      </c>
      <c r="B255" s="169" t="s">
        <v>513</v>
      </c>
      <c r="C255" s="170" t="s">
        <v>514</v>
      </c>
      <c r="D255" s="171" t="s">
        <v>95</v>
      </c>
      <c r="E255" s="172">
        <v>19</v>
      </c>
      <c r="F255" s="172"/>
      <c r="G255" s="173"/>
      <c r="O255" s="167">
        <v>2</v>
      </c>
      <c r="AA255" s="145">
        <v>1</v>
      </c>
      <c r="AB255" s="145">
        <v>7</v>
      </c>
      <c r="AC255" s="145">
        <v>7</v>
      </c>
      <c r="AZ255" s="145">
        <v>2</v>
      </c>
      <c r="BA255" s="145">
        <f t="shared" si="45"/>
        <v>0</v>
      </c>
      <c r="BB255" s="145">
        <f t="shared" si="46"/>
        <v>0</v>
      </c>
      <c r="BC255" s="145">
        <f t="shared" si="47"/>
        <v>0</v>
      </c>
      <c r="BD255" s="145">
        <f t="shared" si="48"/>
        <v>0</v>
      </c>
      <c r="BE255" s="145">
        <f t="shared" si="49"/>
        <v>0</v>
      </c>
      <c r="CA255" s="174">
        <v>1</v>
      </c>
      <c r="CB255" s="174">
        <v>7</v>
      </c>
      <c r="CZ255" s="145">
        <v>0.000129999999999963</v>
      </c>
    </row>
    <row r="256" spans="1:104" ht="22.5">
      <c r="A256" s="168">
        <v>183</v>
      </c>
      <c r="B256" s="169" t="s">
        <v>515</v>
      </c>
      <c r="C256" s="170" t="s">
        <v>516</v>
      </c>
      <c r="D256" s="171" t="s">
        <v>95</v>
      </c>
      <c r="E256" s="172">
        <v>1</v>
      </c>
      <c r="F256" s="172"/>
      <c r="G256" s="173"/>
      <c r="O256" s="167">
        <v>2</v>
      </c>
      <c r="AA256" s="145">
        <v>1</v>
      </c>
      <c r="AB256" s="145">
        <v>7</v>
      </c>
      <c r="AC256" s="145">
        <v>7</v>
      </c>
      <c r="AZ256" s="145">
        <v>2</v>
      </c>
      <c r="BA256" s="145">
        <f t="shared" si="45"/>
        <v>0</v>
      </c>
      <c r="BB256" s="145">
        <f t="shared" si="46"/>
        <v>0</v>
      </c>
      <c r="BC256" s="145">
        <f t="shared" si="47"/>
        <v>0</v>
      </c>
      <c r="BD256" s="145">
        <f t="shared" si="48"/>
        <v>0</v>
      </c>
      <c r="BE256" s="145">
        <f t="shared" si="49"/>
        <v>0</v>
      </c>
      <c r="CA256" s="174">
        <v>1</v>
      </c>
      <c r="CB256" s="174">
        <v>7</v>
      </c>
      <c r="CZ256" s="145">
        <v>0.000280000000000058</v>
      </c>
    </row>
    <row r="257" spans="1:104" ht="22.5">
      <c r="A257" s="168">
        <v>184</v>
      </c>
      <c r="B257" s="169" t="s">
        <v>517</v>
      </c>
      <c r="C257" s="170" t="s">
        <v>518</v>
      </c>
      <c r="D257" s="171" t="s">
        <v>95</v>
      </c>
      <c r="E257" s="172">
        <v>4</v>
      </c>
      <c r="F257" s="172"/>
      <c r="G257" s="173"/>
      <c r="O257" s="167">
        <v>2</v>
      </c>
      <c r="AA257" s="145">
        <v>1</v>
      </c>
      <c r="AB257" s="145">
        <v>7</v>
      </c>
      <c r="AC257" s="145">
        <v>7</v>
      </c>
      <c r="AZ257" s="145">
        <v>2</v>
      </c>
      <c r="BA257" s="145">
        <f t="shared" si="45"/>
        <v>0</v>
      </c>
      <c r="BB257" s="145">
        <f t="shared" si="46"/>
        <v>0</v>
      </c>
      <c r="BC257" s="145">
        <f t="shared" si="47"/>
        <v>0</v>
      </c>
      <c r="BD257" s="145">
        <f t="shared" si="48"/>
        <v>0</v>
      </c>
      <c r="BE257" s="145">
        <f t="shared" si="49"/>
        <v>0</v>
      </c>
      <c r="CA257" s="174">
        <v>1</v>
      </c>
      <c r="CB257" s="174">
        <v>7</v>
      </c>
      <c r="CZ257" s="145">
        <v>0.000280000000000058</v>
      </c>
    </row>
    <row r="258" spans="1:104" ht="22.5">
      <c r="A258" s="168">
        <v>185</v>
      </c>
      <c r="B258" s="169" t="s">
        <v>519</v>
      </c>
      <c r="C258" s="170" t="s">
        <v>520</v>
      </c>
      <c r="D258" s="171" t="s">
        <v>95</v>
      </c>
      <c r="E258" s="172">
        <v>11</v>
      </c>
      <c r="F258" s="172"/>
      <c r="G258" s="173"/>
      <c r="O258" s="167">
        <v>2</v>
      </c>
      <c r="AA258" s="145">
        <v>1</v>
      </c>
      <c r="AB258" s="145">
        <v>7</v>
      </c>
      <c r="AC258" s="145">
        <v>7</v>
      </c>
      <c r="AZ258" s="145">
        <v>2</v>
      </c>
      <c r="BA258" s="145">
        <f t="shared" si="45"/>
        <v>0</v>
      </c>
      <c r="BB258" s="145">
        <f t="shared" si="46"/>
        <v>0</v>
      </c>
      <c r="BC258" s="145">
        <f t="shared" si="47"/>
        <v>0</v>
      </c>
      <c r="BD258" s="145">
        <f t="shared" si="48"/>
        <v>0</v>
      </c>
      <c r="BE258" s="145">
        <f t="shared" si="49"/>
        <v>0</v>
      </c>
      <c r="CA258" s="174">
        <v>1</v>
      </c>
      <c r="CB258" s="174">
        <v>7</v>
      </c>
      <c r="CZ258" s="145">
        <v>0.00038999999999989</v>
      </c>
    </row>
    <row r="259" spans="1:104" ht="22.5">
      <c r="A259" s="168">
        <v>186</v>
      </c>
      <c r="B259" s="169" t="s">
        <v>521</v>
      </c>
      <c r="C259" s="170" t="s">
        <v>522</v>
      </c>
      <c r="D259" s="171" t="s">
        <v>95</v>
      </c>
      <c r="E259" s="172">
        <v>4</v>
      </c>
      <c r="F259" s="172"/>
      <c r="G259" s="173"/>
      <c r="O259" s="167">
        <v>2</v>
      </c>
      <c r="AA259" s="145">
        <v>1</v>
      </c>
      <c r="AB259" s="145">
        <v>7</v>
      </c>
      <c r="AC259" s="145">
        <v>7</v>
      </c>
      <c r="AZ259" s="145">
        <v>2</v>
      </c>
      <c r="BA259" s="145">
        <f t="shared" si="45"/>
        <v>0</v>
      </c>
      <c r="BB259" s="145">
        <f t="shared" si="46"/>
        <v>0</v>
      </c>
      <c r="BC259" s="145">
        <f t="shared" si="47"/>
        <v>0</v>
      </c>
      <c r="BD259" s="145">
        <f t="shared" si="48"/>
        <v>0</v>
      </c>
      <c r="BE259" s="145">
        <f t="shared" si="49"/>
        <v>0</v>
      </c>
      <c r="CA259" s="174">
        <v>1</v>
      </c>
      <c r="CB259" s="174">
        <v>7</v>
      </c>
      <c r="CZ259" s="145">
        <v>0.000740000000000407</v>
      </c>
    </row>
    <row r="260" spans="1:104" ht="22.5">
      <c r="A260" s="168">
        <v>187</v>
      </c>
      <c r="B260" s="169" t="s">
        <v>523</v>
      </c>
      <c r="C260" s="170" t="s">
        <v>524</v>
      </c>
      <c r="D260" s="171" t="s">
        <v>95</v>
      </c>
      <c r="E260" s="172">
        <v>4</v>
      </c>
      <c r="F260" s="172"/>
      <c r="G260" s="173"/>
      <c r="O260" s="167">
        <v>2</v>
      </c>
      <c r="AA260" s="145">
        <v>1</v>
      </c>
      <c r="AB260" s="145">
        <v>7</v>
      </c>
      <c r="AC260" s="145">
        <v>7</v>
      </c>
      <c r="AZ260" s="145">
        <v>2</v>
      </c>
      <c r="BA260" s="145">
        <f t="shared" si="45"/>
        <v>0</v>
      </c>
      <c r="BB260" s="145">
        <f t="shared" si="46"/>
        <v>0</v>
      </c>
      <c r="BC260" s="145">
        <f t="shared" si="47"/>
        <v>0</v>
      </c>
      <c r="BD260" s="145">
        <f t="shared" si="48"/>
        <v>0</v>
      </c>
      <c r="BE260" s="145">
        <f t="shared" si="49"/>
        <v>0</v>
      </c>
      <c r="CA260" s="174">
        <v>1</v>
      </c>
      <c r="CB260" s="174">
        <v>7</v>
      </c>
      <c r="CZ260" s="145">
        <v>0.000740000000000407</v>
      </c>
    </row>
    <row r="261" spans="1:104" ht="22.5">
      <c r="A261" s="168">
        <v>188</v>
      </c>
      <c r="B261" s="169" t="s">
        <v>525</v>
      </c>
      <c r="C261" s="170" t="s">
        <v>526</v>
      </c>
      <c r="D261" s="171" t="s">
        <v>95</v>
      </c>
      <c r="E261" s="172">
        <v>23</v>
      </c>
      <c r="F261" s="172"/>
      <c r="G261" s="173"/>
      <c r="O261" s="167">
        <v>2</v>
      </c>
      <c r="AA261" s="145">
        <v>1</v>
      </c>
      <c r="AB261" s="145">
        <v>7</v>
      </c>
      <c r="AC261" s="145">
        <v>7</v>
      </c>
      <c r="AZ261" s="145">
        <v>2</v>
      </c>
      <c r="BA261" s="145">
        <f t="shared" si="45"/>
        <v>0</v>
      </c>
      <c r="BB261" s="145">
        <f t="shared" si="46"/>
        <v>0</v>
      </c>
      <c r="BC261" s="145">
        <f t="shared" si="47"/>
        <v>0</v>
      </c>
      <c r="BD261" s="145">
        <f t="shared" si="48"/>
        <v>0</v>
      </c>
      <c r="BE261" s="145">
        <f t="shared" si="49"/>
        <v>0</v>
      </c>
      <c r="CA261" s="174">
        <v>1</v>
      </c>
      <c r="CB261" s="174">
        <v>7</v>
      </c>
      <c r="CZ261" s="145">
        <v>0.00118999999999936</v>
      </c>
    </row>
    <row r="262" spans="1:104" ht="22.5">
      <c r="A262" s="168">
        <v>189</v>
      </c>
      <c r="B262" s="169" t="s">
        <v>527</v>
      </c>
      <c r="C262" s="170" t="s">
        <v>528</v>
      </c>
      <c r="D262" s="171" t="s">
        <v>95</v>
      </c>
      <c r="E262" s="172">
        <v>5</v>
      </c>
      <c r="F262" s="172"/>
      <c r="G262" s="173"/>
      <c r="O262" s="167">
        <v>2</v>
      </c>
      <c r="AA262" s="145">
        <v>1</v>
      </c>
      <c r="AB262" s="145">
        <v>7</v>
      </c>
      <c r="AC262" s="145">
        <v>7</v>
      </c>
      <c r="AZ262" s="145">
        <v>2</v>
      </c>
      <c r="BA262" s="145">
        <f t="shared" si="45"/>
        <v>0</v>
      </c>
      <c r="BB262" s="145">
        <f t="shared" si="46"/>
        <v>0</v>
      </c>
      <c r="BC262" s="145">
        <f t="shared" si="47"/>
        <v>0</v>
      </c>
      <c r="BD262" s="145">
        <f t="shared" si="48"/>
        <v>0</v>
      </c>
      <c r="BE262" s="145">
        <f t="shared" si="49"/>
        <v>0</v>
      </c>
      <c r="CA262" s="174">
        <v>1</v>
      </c>
      <c r="CB262" s="174">
        <v>7</v>
      </c>
      <c r="CZ262" s="145">
        <v>0.000840000000000174</v>
      </c>
    </row>
    <row r="263" spans="1:104" ht="22.5">
      <c r="A263" s="168">
        <v>190</v>
      </c>
      <c r="B263" s="169" t="s">
        <v>529</v>
      </c>
      <c r="C263" s="170" t="s">
        <v>530</v>
      </c>
      <c r="D263" s="171" t="s">
        <v>95</v>
      </c>
      <c r="E263" s="172">
        <v>5</v>
      </c>
      <c r="F263" s="172"/>
      <c r="G263" s="173"/>
      <c r="O263" s="167">
        <v>2</v>
      </c>
      <c r="AA263" s="145">
        <v>1</v>
      </c>
      <c r="AB263" s="145">
        <v>7</v>
      </c>
      <c r="AC263" s="145">
        <v>7</v>
      </c>
      <c r="AZ263" s="145">
        <v>2</v>
      </c>
      <c r="BA263" s="145">
        <f t="shared" si="45"/>
        <v>0</v>
      </c>
      <c r="BB263" s="145">
        <f t="shared" si="46"/>
        <v>0</v>
      </c>
      <c r="BC263" s="145">
        <f t="shared" si="47"/>
        <v>0</v>
      </c>
      <c r="BD263" s="145">
        <f t="shared" si="48"/>
        <v>0</v>
      </c>
      <c r="BE263" s="145">
        <f t="shared" si="49"/>
        <v>0</v>
      </c>
      <c r="CA263" s="174">
        <v>1</v>
      </c>
      <c r="CB263" s="174">
        <v>7</v>
      </c>
      <c r="CZ263" s="145">
        <v>0.000840000000000174</v>
      </c>
    </row>
    <row r="264" spans="1:104" ht="12.75">
      <c r="A264" s="168">
        <v>191</v>
      </c>
      <c r="B264" s="169" t="s">
        <v>531</v>
      </c>
      <c r="C264" s="170" t="s">
        <v>532</v>
      </c>
      <c r="D264" s="171" t="s">
        <v>95</v>
      </c>
      <c r="E264" s="172">
        <v>1</v>
      </c>
      <c r="F264" s="172"/>
      <c r="G264" s="173"/>
      <c r="O264" s="167">
        <v>2</v>
      </c>
      <c r="AA264" s="145">
        <v>1</v>
      </c>
      <c r="AB264" s="145">
        <v>0</v>
      </c>
      <c r="AC264" s="145">
        <v>0</v>
      </c>
      <c r="AZ264" s="145">
        <v>2</v>
      </c>
      <c r="BA264" s="145">
        <f t="shared" si="45"/>
        <v>0</v>
      </c>
      <c r="BB264" s="145">
        <f t="shared" si="46"/>
        <v>0</v>
      </c>
      <c r="BC264" s="145">
        <f t="shared" si="47"/>
        <v>0</v>
      </c>
      <c r="BD264" s="145">
        <f t="shared" si="48"/>
        <v>0</v>
      </c>
      <c r="BE264" s="145">
        <f t="shared" si="49"/>
        <v>0</v>
      </c>
      <c r="CA264" s="174">
        <v>1</v>
      </c>
      <c r="CB264" s="174">
        <v>0</v>
      </c>
      <c r="CZ264" s="145">
        <v>0.00122999999999962</v>
      </c>
    </row>
    <row r="265" spans="1:104" ht="12.75">
      <c r="A265" s="168">
        <v>192</v>
      </c>
      <c r="B265" s="169" t="s">
        <v>533</v>
      </c>
      <c r="C265" s="170" t="s">
        <v>534</v>
      </c>
      <c r="D265" s="171" t="s">
        <v>95</v>
      </c>
      <c r="E265" s="172">
        <v>11</v>
      </c>
      <c r="F265" s="172"/>
      <c r="G265" s="173"/>
      <c r="O265" s="167">
        <v>2</v>
      </c>
      <c r="AA265" s="145">
        <v>1</v>
      </c>
      <c r="AB265" s="145">
        <v>7</v>
      </c>
      <c r="AC265" s="145">
        <v>7</v>
      </c>
      <c r="AZ265" s="145">
        <v>2</v>
      </c>
      <c r="BA265" s="145">
        <f t="shared" si="45"/>
        <v>0</v>
      </c>
      <c r="BB265" s="145">
        <f t="shared" si="46"/>
        <v>0</v>
      </c>
      <c r="BC265" s="145">
        <f t="shared" si="47"/>
        <v>0</v>
      </c>
      <c r="BD265" s="145">
        <f t="shared" si="48"/>
        <v>0</v>
      </c>
      <c r="BE265" s="145">
        <f t="shared" si="49"/>
        <v>0</v>
      </c>
      <c r="CA265" s="174">
        <v>1</v>
      </c>
      <c r="CB265" s="174">
        <v>7</v>
      </c>
      <c r="CZ265" s="145">
        <v>0.000510000000000232</v>
      </c>
    </row>
    <row r="266" spans="1:104" ht="12.75">
      <c r="A266" s="168">
        <v>193</v>
      </c>
      <c r="B266" s="169" t="s">
        <v>535</v>
      </c>
      <c r="C266" s="170" t="s">
        <v>536</v>
      </c>
      <c r="D266" s="171" t="s">
        <v>95</v>
      </c>
      <c r="E266" s="172">
        <v>23</v>
      </c>
      <c r="F266" s="172"/>
      <c r="G266" s="173"/>
      <c r="O266" s="167">
        <v>2</v>
      </c>
      <c r="AA266" s="145">
        <v>1</v>
      </c>
      <c r="AB266" s="145">
        <v>7</v>
      </c>
      <c r="AC266" s="145">
        <v>7</v>
      </c>
      <c r="AZ266" s="145">
        <v>2</v>
      </c>
      <c r="BA266" s="145">
        <f t="shared" si="45"/>
        <v>0</v>
      </c>
      <c r="BB266" s="145">
        <f t="shared" si="46"/>
        <v>0</v>
      </c>
      <c r="BC266" s="145">
        <f t="shared" si="47"/>
        <v>0</v>
      </c>
      <c r="BD266" s="145">
        <f t="shared" si="48"/>
        <v>0</v>
      </c>
      <c r="BE266" s="145">
        <f t="shared" si="49"/>
        <v>0</v>
      </c>
      <c r="CA266" s="174">
        <v>1</v>
      </c>
      <c r="CB266" s="174">
        <v>7</v>
      </c>
      <c r="CZ266" s="145">
        <v>0.00128999999999913</v>
      </c>
    </row>
    <row r="267" spans="1:104" ht="22.5">
      <c r="A267" s="168">
        <v>194</v>
      </c>
      <c r="B267" s="169" t="s">
        <v>537</v>
      </c>
      <c r="C267" s="170" t="s">
        <v>538</v>
      </c>
      <c r="D267" s="171" t="s">
        <v>95</v>
      </c>
      <c r="E267" s="172">
        <v>3</v>
      </c>
      <c r="F267" s="172"/>
      <c r="G267" s="173"/>
      <c r="O267" s="167">
        <v>2</v>
      </c>
      <c r="AA267" s="145">
        <v>1</v>
      </c>
      <c r="AB267" s="145">
        <v>7</v>
      </c>
      <c r="AC267" s="145">
        <v>7</v>
      </c>
      <c r="AZ267" s="145">
        <v>2</v>
      </c>
      <c r="BA267" s="145">
        <f t="shared" si="45"/>
        <v>0</v>
      </c>
      <c r="BB267" s="145">
        <f t="shared" si="46"/>
        <v>0</v>
      </c>
      <c r="BC267" s="145">
        <f t="shared" si="47"/>
        <v>0</v>
      </c>
      <c r="BD267" s="145">
        <f t="shared" si="48"/>
        <v>0</v>
      </c>
      <c r="BE267" s="145">
        <f t="shared" si="49"/>
        <v>0</v>
      </c>
      <c r="CA267" s="174">
        <v>1</v>
      </c>
      <c r="CB267" s="174">
        <v>7</v>
      </c>
      <c r="CZ267" s="145">
        <v>0.00274999999999892</v>
      </c>
    </row>
    <row r="268" spans="1:104" ht="22.5">
      <c r="A268" s="168">
        <v>195</v>
      </c>
      <c r="B268" s="169" t="s">
        <v>539</v>
      </c>
      <c r="C268" s="170" t="s">
        <v>540</v>
      </c>
      <c r="D268" s="171" t="s">
        <v>95</v>
      </c>
      <c r="E268" s="172">
        <v>1</v>
      </c>
      <c r="F268" s="172"/>
      <c r="G268" s="173"/>
      <c r="O268" s="167">
        <v>2</v>
      </c>
      <c r="AA268" s="145">
        <v>1</v>
      </c>
      <c r="AB268" s="145">
        <v>7</v>
      </c>
      <c r="AC268" s="145">
        <v>7</v>
      </c>
      <c r="AZ268" s="145">
        <v>2</v>
      </c>
      <c r="BA268" s="145">
        <f t="shared" si="45"/>
        <v>0</v>
      </c>
      <c r="BB268" s="145">
        <f t="shared" si="46"/>
        <v>0</v>
      </c>
      <c r="BC268" s="145">
        <f t="shared" si="47"/>
        <v>0</v>
      </c>
      <c r="BD268" s="145">
        <f t="shared" si="48"/>
        <v>0</v>
      </c>
      <c r="BE268" s="145">
        <f t="shared" si="49"/>
        <v>0</v>
      </c>
      <c r="CA268" s="174">
        <v>1</v>
      </c>
      <c r="CB268" s="174">
        <v>7</v>
      </c>
      <c r="CZ268" s="145">
        <v>0.00274999999999892</v>
      </c>
    </row>
    <row r="269" spans="1:104" ht="12.75">
      <c r="A269" s="168">
        <v>196</v>
      </c>
      <c r="B269" s="169" t="s">
        <v>541</v>
      </c>
      <c r="C269" s="170" t="s">
        <v>542</v>
      </c>
      <c r="D269" s="171" t="s">
        <v>95</v>
      </c>
      <c r="E269" s="172">
        <v>10</v>
      </c>
      <c r="F269" s="172"/>
      <c r="G269" s="173"/>
      <c r="O269" s="167">
        <v>2</v>
      </c>
      <c r="AA269" s="145">
        <v>1</v>
      </c>
      <c r="AB269" s="145">
        <v>7</v>
      </c>
      <c r="AC269" s="145">
        <v>7</v>
      </c>
      <c r="AZ269" s="145">
        <v>2</v>
      </c>
      <c r="BA269" s="145">
        <f t="shared" si="45"/>
        <v>0</v>
      </c>
      <c r="BB269" s="145">
        <f t="shared" si="46"/>
        <v>0</v>
      </c>
      <c r="BC269" s="145">
        <f t="shared" si="47"/>
        <v>0</v>
      </c>
      <c r="BD269" s="145">
        <f t="shared" si="48"/>
        <v>0</v>
      </c>
      <c r="BE269" s="145">
        <f t="shared" si="49"/>
        <v>0</v>
      </c>
      <c r="CA269" s="174">
        <v>1</v>
      </c>
      <c r="CB269" s="174">
        <v>7</v>
      </c>
      <c r="CZ269" s="145">
        <v>0.000600000000000378</v>
      </c>
    </row>
    <row r="270" spans="1:104" ht="12.75">
      <c r="A270" s="168">
        <v>197</v>
      </c>
      <c r="B270" s="169" t="s">
        <v>273</v>
      </c>
      <c r="C270" s="170" t="s">
        <v>274</v>
      </c>
      <c r="D270" s="171" t="s">
        <v>95</v>
      </c>
      <c r="E270" s="172">
        <v>1</v>
      </c>
      <c r="F270" s="172"/>
      <c r="G270" s="173"/>
      <c r="O270" s="167">
        <v>2</v>
      </c>
      <c r="AA270" s="145">
        <v>1</v>
      </c>
      <c r="AB270" s="145">
        <v>7</v>
      </c>
      <c r="AC270" s="145">
        <v>7</v>
      </c>
      <c r="AZ270" s="145">
        <v>2</v>
      </c>
      <c r="BA270" s="145">
        <f t="shared" si="45"/>
        <v>0</v>
      </c>
      <c r="BB270" s="145">
        <f t="shared" si="46"/>
        <v>0</v>
      </c>
      <c r="BC270" s="145">
        <f t="shared" si="47"/>
        <v>0</v>
      </c>
      <c r="BD270" s="145">
        <f t="shared" si="48"/>
        <v>0</v>
      </c>
      <c r="BE270" s="145">
        <f t="shared" si="49"/>
        <v>0</v>
      </c>
      <c r="CA270" s="174">
        <v>1</v>
      </c>
      <c r="CB270" s="174">
        <v>7</v>
      </c>
      <c r="CZ270" s="145">
        <v>0.00297000000000125</v>
      </c>
    </row>
    <row r="271" spans="1:104" ht="12.75">
      <c r="A271" s="168">
        <v>198</v>
      </c>
      <c r="B271" s="169" t="s">
        <v>543</v>
      </c>
      <c r="C271" s="170" t="s">
        <v>544</v>
      </c>
      <c r="D271" s="171" t="s">
        <v>95</v>
      </c>
      <c r="E271" s="172">
        <v>1</v>
      </c>
      <c r="F271" s="172"/>
      <c r="G271" s="173"/>
      <c r="O271" s="167">
        <v>2</v>
      </c>
      <c r="AA271" s="145">
        <v>1</v>
      </c>
      <c r="AB271" s="145">
        <v>7</v>
      </c>
      <c r="AC271" s="145">
        <v>7</v>
      </c>
      <c r="AZ271" s="145">
        <v>2</v>
      </c>
      <c r="BA271" s="145">
        <f t="shared" si="45"/>
        <v>0</v>
      </c>
      <c r="BB271" s="145">
        <f t="shared" si="46"/>
        <v>0</v>
      </c>
      <c r="BC271" s="145">
        <f t="shared" si="47"/>
        <v>0</v>
      </c>
      <c r="BD271" s="145">
        <f t="shared" si="48"/>
        <v>0</v>
      </c>
      <c r="BE271" s="145">
        <f t="shared" si="49"/>
        <v>0</v>
      </c>
      <c r="CA271" s="174">
        <v>1</v>
      </c>
      <c r="CB271" s="174">
        <v>7</v>
      </c>
      <c r="CZ271" s="145">
        <v>0.000849999999999795</v>
      </c>
    </row>
    <row r="272" spans="1:104" ht="12.75">
      <c r="A272" s="168">
        <v>199</v>
      </c>
      <c r="B272" s="169" t="s">
        <v>545</v>
      </c>
      <c r="C272" s="170" t="s">
        <v>546</v>
      </c>
      <c r="D272" s="171" t="s">
        <v>95</v>
      </c>
      <c r="E272" s="172">
        <v>8</v>
      </c>
      <c r="F272" s="172"/>
      <c r="G272" s="173"/>
      <c r="O272" s="167">
        <v>2</v>
      </c>
      <c r="AA272" s="145">
        <v>3</v>
      </c>
      <c r="AB272" s="145">
        <v>0</v>
      </c>
      <c r="AC272" s="145">
        <v>31941533</v>
      </c>
      <c r="AZ272" s="145">
        <v>2</v>
      </c>
      <c r="BA272" s="145">
        <f t="shared" si="45"/>
        <v>0</v>
      </c>
      <c r="BB272" s="145">
        <f t="shared" si="46"/>
        <v>0</v>
      </c>
      <c r="BC272" s="145">
        <f t="shared" si="47"/>
        <v>0</v>
      </c>
      <c r="BD272" s="145">
        <f t="shared" si="48"/>
        <v>0</v>
      </c>
      <c r="BE272" s="145">
        <f t="shared" si="49"/>
        <v>0</v>
      </c>
      <c r="CA272" s="174">
        <v>3</v>
      </c>
      <c r="CB272" s="174">
        <v>0</v>
      </c>
      <c r="CZ272" s="145">
        <v>4.99999999999945E-05</v>
      </c>
    </row>
    <row r="273" spans="1:104" ht="12.75">
      <c r="A273" s="168">
        <v>200</v>
      </c>
      <c r="B273" s="169" t="s">
        <v>547</v>
      </c>
      <c r="C273" s="170" t="s">
        <v>548</v>
      </c>
      <c r="D273" s="171" t="s">
        <v>95</v>
      </c>
      <c r="E273" s="172">
        <v>1</v>
      </c>
      <c r="F273" s="172"/>
      <c r="G273" s="173"/>
      <c r="O273" s="167">
        <v>2</v>
      </c>
      <c r="AA273" s="145">
        <v>3</v>
      </c>
      <c r="AB273" s="145">
        <v>0</v>
      </c>
      <c r="AC273" s="145">
        <v>31941534</v>
      </c>
      <c r="AZ273" s="145">
        <v>2</v>
      </c>
      <c r="BA273" s="145">
        <f t="shared" si="45"/>
        <v>0</v>
      </c>
      <c r="BB273" s="145">
        <f t="shared" si="46"/>
        <v>0</v>
      </c>
      <c r="BC273" s="145">
        <f t="shared" si="47"/>
        <v>0</v>
      </c>
      <c r="BD273" s="145">
        <f t="shared" si="48"/>
        <v>0</v>
      </c>
      <c r="BE273" s="145">
        <f t="shared" si="49"/>
        <v>0</v>
      </c>
      <c r="CA273" s="174">
        <v>3</v>
      </c>
      <c r="CB273" s="174">
        <v>0</v>
      </c>
      <c r="CZ273" s="145">
        <v>7.9999999999969E-05</v>
      </c>
    </row>
    <row r="274" spans="1:104" ht="12.75">
      <c r="A274" s="168">
        <v>201</v>
      </c>
      <c r="B274" s="169" t="s">
        <v>549</v>
      </c>
      <c r="C274" s="170" t="s">
        <v>550</v>
      </c>
      <c r="D274" s="171" t="s">
        <v>95</v>
      </c>
      <c r="E274" s="172">
        <v>8</v>
      </c>
      <c r="F274" s="172"/>
      <c r="G274" s="173"/>
      <c r="O274" s="167">
        <v>2</v>
      </c>
      <c r="AA274" s="145">
        <v>3</v>
      </c>
      <c r="AB274" s="145">
        <v>0</v>
      </c>
      <c r="AC274" s="145">
        <v>31941536</v>
      </c>
      <c r="AZ274" s="145">
        <v>2</v>
      </c>
      <c r="BA274" s="145">
        <f t="shared" si="45"/>
        <v>0</v>
      </c>
      <c r="BB274" s="145">
        <f t="shared" si="46"/>
        <v>0</v>
      </c>
      <c r="BC274" s="145">
        <f t="shared" si="47"/>
        <v>0</v>
      </c>
      <c r="BD274" s="145">
        <f t="shared" si="48"/>
        <v>0</v>
      </c>
      <c r="BE274" s="145">
        <f t="shared" si="49"/>
        <v>0</v>
      </c>
      <c r="CA274" s="174">
        <v>3</v>
      </c>
      <c r="CB274" s="174">
        <v>0</v>
      </c>
      <c r="CZ274" s="145">
        <v>0.000180000000000069</v>
      </c>
    </row>
    <row r="275" spans="1:104" ht="12.75">
      <c r="A275" s="168">
        <v>202</v>
      </c>
      <c r="B275" s="169" t="s">
        <v>551</v>
      </c>
      <c r="C275" s="170" t="s">
        <v>552</v>
      </c>
      <c r="D275" s="171" t="s">
        <v>62</v>
      </c>
      <c r="E275" s="172">
        <v>649.6952</v>
      </c>
      <c r="F275" s="172"/>
      <c r="G275" s="173"/>
      <c r="O275" s="167">
        <v>2</v>
      </c>
      <c r="AA275" s="145">
        <v>7</v>
      </c>
      <c r="AB275" s="145">
        <v>1002</v>
      </c>
      <c r="AC275" s="145">
        <v>5</v>
      </c>
      <c r="AZ275" s="145">
        <v>2</v>
      </c>
      <c r="BA275" s="145">
        <f t="shared" si="45"/>
        <v>0</v>
      </c>
      <c r="BB275" s="145">
        <f t="shared" si="46"/>
        <v>0</v>
      </c>
      <c r="BC275" s="145">
        <f t="shared" si="47"/>
        <v>0</v>
      </c>
      <c r="BD275" s="145">
        <f t="shared" si="48"/>
        <v>0</v>
      </c>
      <c r="BE275" s="145">
        <f t="shared" si="49"/>
        <v>0</v>
      </c>
      <c r="CA275" s="174">
        <v>7</v>
      </c>
      <c r="CB275" s="174">
        <v>1002</v>
      </c>
      <c r="CZ275" s="145">
        <v>0</v>
      </c>
    </row>
    <row r="276" spans="1:57" ht="12.75">
      <c r="A276" s="182"/>
      <c r="B276" s="183" t="s">
        <v>78</v>
      </c>
      <c r="C276" s="184" t="str">
        <f>CONCATENATE(B251," ",C251)</f>
        <v>734 Armatury</v>
      </c>
      <c r="D276" s="185"/>
      <c r="E276" s="186"/>
      <c r="F276" s="187"/>
      <c r="G276" s="188"/>
      <c r="O276" s="167">
        <v>4</v>
      </c>
      <c r="BA276" s="189">
        <f>SUM(BA251:BA275)</f>
        <v>0</v>
      </c>
      <c r="BB276" s="189">
        <f>SUM(BB251:BB275)</f>
        <v>0</v>
      </c>
      <c r="BC276" s="189">
        <f>SUM(BC251:BC275)</f>
        <v>0</v>
      </c>
      <c r="BD276" s="189">
        <f>SUM(BD251:BD275)</f>
        <v>0</v>
      </c>
      <c r="BE276" s="189">
        <f>SUM(BE251:BE275)</f>
        <v>0</v>
      </c>
    </row>
    <row r="277" spans="1:15" ht="12.75">
      <c r="A277" s="160" t="s">
        <v>74</v>
      </c>
      <c r="B277" s="161" t="s">
        <v>553</v>
      </c>
      <c r="C277" s="162" t="s">
        <v>554</v>
      </c>
      <c r="D277" s="163"/>
      <c r="E277" s="164"/>
      <c r="F277" s="164"/>
      <c r="G277" s="165"/>
      <c r="H277" s="166"/>
      <c r="I277" s="166"/>
      <c r="O277" s="167">
        <v>1</v>
      </c>
    </row>
    <row r="278" spans="1:104" ht="22.5">
      <c r="A278" s="168">
        <v>203</v>
      </c>
      <c r="B278" s="169" t="s">
        <v>555</v>
      </c>
      <c r="C278" s="170" t="s">
        <v>556</v>
      </c>
      <c r="D278" s="171" t="s">
        <v>77</v>
      </c>
      <c r="E278" s="172">
        <v>1</v>
      </c>
      <c r="F278" s="172"/>
      <c r="G278" s="173"/>
      <c r="O278" s="167">
        <v>2</v>
      </c>
      <c r="AA278" s="145">
        <v>12</v>
      </c>
      <c r="AB278" s="145">
        <v>0</v>
      </c>
      <c r="AC278" s="145">
        <v>243</v>
      </c>
      <c r="AZ278" s="145">
        <v>2</v>
      </c>
      <c r="BA278" s="145">
        <f>IF(AZ278=1,G278,0)</f>
        <v>0</v>
      </c>
      <c r="BB278" s="145">
        <f>IF(AZ278=2,G278,0)</f>
        <v>0</v>
      </c>
      <c r="BC278" s="145">
        <f>IF(AZ278=3,G278,0)</f>
        <v>0</v>
      </c>
      <c r="BD278" s="145">
        <f>IF(AZ278=4,G278,0)</f>
        <v>0</v>
      </c>
      <c r="BE278" s="145">
        <f>IF(AZ278=5,G278,0)</f>
        <v>0</v>
      </c>
      <c r="CA278" s="174">
        <v>12</v>
      </c>
      <c r="CB278" s="174">
        <v>0</v>
      </c>
      <c r="CZ278" s="145">
        <v>0</v>
      </c>
    </row>
    <row r="279" spans="1:104" ht="12.75">
      <c r="A279" s="168">
        <v>204</v>
      </c>
      <c r="B279" s="169" t="s">
        <v>557</v>
      </c>
      <c r="C279" s="170" t="s">
        <v>558</v>
      </c>
      <c r="D279" s="171" t="s">
        <v>77</v>
      </c>
      <c r="E279" s="172">
        <v>1</v>
      </c>
      <c r="F279" s="172"/>
      <c r="G279" s="173"/>
      <c r="O279" s="167">
        <v>2</v>
      </c>
      <c r="AA279" s="145">
        <v>12</v>
      </c>
      <c r="AB279" s="145">
        <v>0</v>
      </c>
      <c r="AC279" s="145">
        <v>132</v>
      </c>
      <c r="AZ279" s="145">
        <v>2</v>
      </c>
      <c r="BA279" s="145">
        <f>IF(AZ279=1,G279,0)</f>
        <v>0</v>
      </c>
      <c r="BB279" s="145">
        <f>IF(AZ279=2,G279,0)</f>
        <v>0</v>
      </c>
      <c r="BC279" s="145">
        <f>IF(AZ279=3,G279,0)</f>
        <v>0</v>
      </c>
      <c r="BD279" s="145">
        <f>IF(AZ279=4,G279,0)</f>
        <v>0</v>
      </c>
      <c r="BE279" s="145">
        <f>IF(AZ279=5,G279,0)</f>
        <v>0</v>
      </c>
      <c r="CA279" s="174">
        <v>12</v>
      </c>
      <c r="CB279" s="174">
        <v>0</v>
      </c>
      <c r="CZ279" s="145">
        <v>0</v>
      </c>
    </row>
    <row r="280" spans="1:57" ht="12.75">
      <c r="A280" s="182"/>
      <c r="B280" s="183" t="s">
        <v>78</v>
      </c>
      <c r="C280" s="184" t="str">
        <f>CONCATENATE(B277," ",C277)</f>
        <v>767 Konstrukce zámečnické</v>
      </c>
      <c r="D280" s="185"/>
      <c r="E280" s="186"/>
      <c r="F280" s="187"/>
      <c r="G280" s="188"/>
      <c r="O280" s="167">
        <v>4</v>
      </c>
      <c r="BA280" s="189">
        <f>SUM(BA277:BA279)</f>
        <v>0</v>
      </c>
      <c r="BB280" s="189">
        <f>SUM(BB277:BB279)</f>
        <v>0</v>
      </c>
      <c r="BC280" s="189">
        <f>SUM(BC277:BC279)</f>
        <v>0</v>
      </c>
      <c r="BD280" s="189">
        <f>SUM(BD277:BD279)</f>
        <v>0</v>
      </c>
      <c r="BE280" s="189">
        <f>SUM(BE277:BE279)</f>
        <v>0</v>
      </c>
    </row>
    <row r="281" spans="1:15" ht="12.75">
      <c r="A281" s="160" t="s">
        <v>74</v>
      </c>
      <c r="B281" s="161" t="s">
        <v>559</v>
      </c>
      <c r="C281" s="162" t="s">
        <v>560</v>
      </c>
      <c r="D281" s="163"/>
      <c r="E281" s="164"/>
      <c r="F281" s="164"/>
      <c r="G281" s="165"/>
      <c r="H281" s="166"/>
      <c r="I281" s="166"/>
      <c r="O281" s="167">
        <v>1</v>
      </c>
    </row>
    <row r="282" spans="1:104" ht="12.75">
      <c r="A282" s="168">
        <v>205</v>
      </c>
      <c r="B282" s="169" t="s">
        <v>561</v>
      </c>
      <c r="C282" s="170" t="s">
        <v>562</v>
      </c>
      <c r="D282" s="171" t="s">
        <v>100</v>
      </c>
      <c r="E282" s="172">
        <v>119</v>
      </c>
      <c r="F282" s="172"/>
      <c r="G282" s="173"/>
      <c r="O282" s="167">
        <v>2</v>
      </c>
      <c r="AA282" s="145">
        <v>1</v>
      </c>
      <c r="AB282" s="145">
        <v>7</v>
      </c>
      <c r="AC282" s="145">
        <v>7</v>
      </c>
      <c r="AZ282" s="145">
        <v>2</v>
      </c>
      <c r="BA282" s="145">
        <f>IF(AZ282=1,G282,0)</f>
        <v>0</v>
      </c>
      <c r="BB282" s="145">
        <f>IF(AZ282=2,G282,0)</f>
        <v>0</v>
      </c>
      <c r="BC282" s="145">
        <f>IF(AZ282=3,G282,0)</f>
        <v>0</v>
      </c>
      <c r="BD282" s="145">
        <f>IF(AZ282=4,G282,0)</f>
        <v>0</v>
      </c>
      <c r="BE282" s="145">
        <f>IF(AZ282=5,G282,0)</f>
        <v>0</v>
      </c>
      <c r="CA282" s="174">
        <v>1</v>
      </c>
      <c r="CB282" s="174">
        <v>7</v>
      </c>
      <c r="CZ282" s="145">
        <v>9.00000000000345E-05</v>
      </c>
    </row>
    <row r="283" spans="1:15" ht="12.75">
      <c r="A283" s="175"/>
      <c r="B283" s="178"/>
      <c r="C283" s="245" t="s">
        <v>563</v>
      </c>
      <c r="D283" s="246"/>
      <c r="E283" s="214">
        <v>97</v>
      </c>
      <c r="F283" s="180"/>
      <c r="G283" s="181"/>
      <c r="M283" s="177" t="s">
        <v>563</v>
      </c>
      <c r="O283" s="167"/>
    </row>
    <row r="284" spans="1:15" ht="12.75">
      <c r="A284" s="175"/>
      <c r="B284" s="178"/>
      <c r="C284" s="245" t="s">
        <v>564</v>
      </c>
      <c r="D284" s="246"/>
      <c r="E284" s="214">
        <v>22</v>
      </c>
      <c r="F284" s="180"/>
      <c r="G284" s="181"/>
      <c r="M284" s="177" t="s">
        <v>564</v>
      </c>
      <c r="O284" s="167"/>
    </row>
    <row r="285" spans="1:104" ht="12.75">
      <c r="A285" s="168">
        <v>206</v>
      </c>
      <c r="B285" s="169" t="s">
        <v>565</v>
      </c>
      <c r="C285" s="215" t="s">
        <v>566</v>
      </c>
      <c r="D285" s="216" t="s">
        <v>100</v>
      </c>
      <c r="E285" s="217">
        <v>6</v>
      </c>
      <c r="F285" s="172"/>
      <c r="G285" s="173"/>
      <c r="O285" s="167">
        <v>2</v>
      </c>
      <c r="AA285" s="145">
        <v>1</v>
      </c>
      <c r="AB285" s="145">
        <v>7</v>
      </c>
      <c r="AC285" s="145">
        <v>7</v>
      </c>
      <c r="AZ285" s="145">
        <v>2</v>
      </c>
      <c r="BA285" s="145">
        <f>IF(AZ285=1,G285,0)</f>
        <v>0</v>
      </c>
      <c r="BB285" s="145">
        <f>IF(AZ285=2,G285,0)</f>
        <v>0</v>
      </c>
      <c r="BC285" s="145">
        <f>IF(AZ285=3,G285,0)</f>
        <v>0</v>
      </c>
      <c r="BD285" s="145">
        <f>IF(AZ285=4,G285,0)</f>
        <v>0</v>
      </c>
      <c r="BE285" s="145">
        <f>IF(AZ285=5,G285,0)</f>
        <v>0</v>
      </c>
      <c r="CA285" s="174">
        <v>1</v>
      </c>
      <c r="CB285" s="174">
        <v>7</v>
      </c>
      <c r="CZ285" s="145">
        <v>0.000120000000000009</v>
      </c>
    </row>
    <row r="286" spans="1:15" ht="12.75">
      <c r="A286" s="175"/>
      <c r="B286" s="178"/>
      <c r="C286" s="245" t="s">
        <v>567</v>
      </c>
      <c r="D286" s="246"/>
      <c r="E286" s="214">
        <v>3</v>
      </c>
      <c r="F286" s="180"/>
      <c r="G286" s="181"/>
      <c r="M286" s="177" t="s">
        <v>567</v>
      </c>
      <c r="O286" s="167"/>
    </row>
    <row r="287" spans="1:15" ht="12.75">
      <c r="A287" s="175"/>
      <c r="B287" s="178"/>
      <c r="C287" s="245" t="s">
        <v>568</v>
      </c>
      <c r="D287" s="246"/>
      <c r="E287" s="214">
        <v>3</v>
      </c>
      <c r="F287" s="180"/>
      <c r="G287" s="181"/>
      <c r="M287" s="177" t="s">
        <v>568</v>
      </c>
      <c r="O287" s="167"/>
    </row>
    <row r="288" spans="1:104" ht="12.75">
      <c r="A288" s="168">
        <v>207</v>
      </c>
      <c r="B288" s="169" t="s">
        <v>569</v>
      </c>
      <c r="C288" s="215" t="s">
        <v>570</v>
      </c>
      <c r="D288" s="216" t="s">
        <v>100</v>
      </c>
      <c r="E288" s="217">
        <v>10</v>
      </c>
      <c r="F288" s="172"/>
      <c r="G288" s="173"/>
      <c r="O288" s="167">
        <v>2</v>
      </c>
      <c r="AA288" s="145">
        <v>1</v>
      </c>
      <c r="AB288" s="145">
        <v>7</v>
      </c>
      <c r="AC288" s="145">
        <v>7</v>
      </c>
      <c r="AZ288" s="145">
        <v>2</v>
      </c>
      <c r="BA288" s="145">
        <f>IF(AZ288=1,G288,0)</f>
        <v>0</v>
      </c>
      <c r="BB288" s="145">
        <f>IF(AZ288=2,G288,0)</f>
        <v>0</v>
      </c>
      <c r="BC288" s="145">
        <f>IF(AZ288=3,G288,0)</f>
        <v>0</v>
      </c>
      <c r="BD288" s="145">
        <f>IF(AZ288=4,G288,0)</f>
        <v>0</v>
      </c>
      <c r="BE288" s="145">
        <f>IF(AZ288=5,G288,0)</f>
        <v>0</v>
      </c>
      <c r="CA288" s="174">
        <v>1</v>
      </c>
      <c r="CB288" s="174">
        <v>7</v>
      </c>
      <c r="CZ288" s="145">
        <v>0.000180000000000069</v>
      </c>
    </row>
    <row r="289" spans="1:15" ht="12.75">
      <c r="A289" s="175"/>
      <c r="B289" s="178"/>
      <c r="C289" s="245" t="s">
        <v>571</v>
      </c>
      <c r="D289" s="246"/>
      <c r="E289" s="214">
        <v>10</v>
      </c>
      <c r="F289" s="180"/>
      <c r="G289" s="181"/>
      <c r="M289" s="177" t="s">
        <v>571</v>
      </c>
      <c r="O289" s="167"/>
    </row>
    <row r="290" spans="1:57" ht="12.75">
      <c r="A290" s="182"/>
      <c r="B290" s="183" t="s">
        <v>78</v>
      </c>
      <c r="C290" s="219" t="str">
        <f>CONCATENATE(B281," ",C281)</f>
        <v>783 Nátěry</v>
      </c>
      <c r="D290" s="220"/>
      <c r="E290" s="221"/>
      <c r="F290" s="187"/>
      <c r="G290" s="188"/>
      <c r="O290" s="167">
        <v>4</v>
      </c>
      <c r="BA290" s="189">
        <f>SUM(BA281:BA289)</f>
        <v>0</v>
      </c>
      <c r="BB290" s="189">
        <f>SUM(BB281:BB289)</f>
        <v>0</v>
      </c>
      <c r="BC290" s="189">
        <f>SUM(BC281:BC289)</f>
        <v>0</v>
      </c>
      <c r="BD290" s="189">
        <f>SUM(BD281:BD289)</f>
        <v>0</v>
      </c>
      <c r="BE290" s="189">
        <f>SUM(BE281:BE289)</f>
        <v>0</v>
      </c>
    </row>
    <row r="291" spans="1:15" ht="12.75">
      <c r="A291" s="160" t="s">
        <v>74</v>
      </c>
      <c r="B291" s="161" t="s">
        <v>572</v>
      </c>
      <c r="C291" s="222" t="s">
        <v>573</v>
      </c>
      <c r="D291" s="223"/>
      <c r="E291" s="224"/>
      <c r="F291" s="164"/>
      <c r="G291" s="165"/>
      <c r="H291" s="166"/>
      <c r="I291" s="166"/>
      <c r="O291" s="167">
        <v>1</v>
      </c>
    </row>
    <row r="292" spans="1:104" ht="12.75">
      <c r="A292" s="168">
        <v>208</v>
      </c>
      <c r="B292" s="169" t="s">
        <v>574</v>
      </c>
      <c r="C292" s="215" t="s">
        <v>606</v>
      </c>
      <c r="D292" s="216" t="s">
        <v>575</v>
      </c>
      <c r="E292" s="217">
        <v>217.62</v>
      </c>
      <c r="F292" s="172"/>
      <c r="G292" s="173"/>
      <c r="O292" s="167">
        <v>2</v>
      </c>
      <c r="AA292" s="145">
        <v>1</v>
      </c>
      <c r="AB292" s="145">
        <v>7</v>
      </c>
      <c r="AC292" s="145">
        <v>7</v>
      </c>
      <c r="AZ292" s="145">
        <v>2</v>
      </c>
      <c r="BA292" s="145">
        <f>IF(AZ292=1,G292,0)</f>
        <v>0</v>
      </c>
      <c r="BB292" s="145">
        <f>IF(AZ292=2,G292,0)</f>
        <v>0</v>
      </c>
      <c r="BC292" s="145">
        <f>IF(AZ292=3,G292,0)</f>
        <v>0</v>
      </c>
      <c r="BD292" s="145">
        <f>IF(AZ292=4,G292,0)</f>
        <v>0</v>
      </c>
      <c r="BE292" s="145">
        <f>IF(AZ292=5,G292,0)</f>
        <v>0</v>
      </c>
      <c r="CA292" s="174">
        <v>1</v>
      </c>
      <c r="CB292" s="174">
        <v>7</v>
      </c>
      <c r="CZ292" s="145">
        <v>7.00000000000145E-05</v>
      </c>
    </row>
    <row r="293" spans="1:15" ht="12.75">
      <c r="A293" s="175"/>
      <c r="B293" s="178"/>
      <c r="C293" s="245" t="s">
        <v>576</v>
      </c>
      <c r="D293" s="246"/>
      <c r="E293" s="214">
        <v>217.62</v>
      </c>
      <c r="F293" s="180"/>
      <c r="G293" s="181"/>
      <c r="M293" s="177" t="s">
        <v>576</v>
      </c>
      <c r="O293" s="167"/>
    </row>
    <row r="294" spans="1:104" ht="12.75">
      <c r="A294" s="168">
        <v>209</v>
      </c>
      <c r="B294" s="169" t="s">
        <v>577</v>
      </c>
      <c r="C294" s="215" t="s">
        <v>607</v>
      </c>
      <c r="D294" s="216" t="s">
        <v>575</v>
      </c>
      <c r="E294" s="217">
        <v>217.62</v>
      </c>
      <c r="F294" s="172"/>
      <c r="G294" s="173"/>
      <c r="O294" s="167">
        <v>2</v>
      </c>
      <c r="AA294" s="145">
        <v>1</v>
      </c>
      <c r="AB294" s="145">
        <v>7</v>
      </c>
      <c r="AC294" s="145">
        <v>7</v>
      </c>
      <c r="AZ294" s="145">
        <v>2</v>
      </c>
      <c r="BA294" s="145">
        <f>IF(AZ294=1,G294,0)</f>
        <v>0</v>
      </c>
      <c r="BB294" s="145">
        <f>IF(AZ294=2,G294,0)</f>
        <v>0</v>
      </c>
      <c r="BC294" s="145">
        <f>IF(AZ294=3,G294,0)</f>
        <v>0</v>
      </c>
      <c r="BD294" s="145">
        <f>IF(AZ294=4,G294,0)</f>
        <v>0</v>
      </c>
      <c r="BE294" s="145">
        <f>IF(AZ294=5,G294,0)</f>
        <v>0</v>
      </c>
      <c r="CA294" s="174">
        <v>1</v>
      </c>
      <c r="CB294" s="174">
        <v>7</v>
      </c>
      <c r="CZ294" s="145">
        <v>0.000150000000000095</v>
      </c>
    </row>
    <row r="295" spans="1:104" ht="12.75">
      <c r="A295" s="168">
        <v>210</v>
      </c>
      <c r="B295" s="169" t="s">
        <v>578</v>
      </c>
      <c r="C295" s="170" t="s">
        <v>579</v>
      </c>
      <c r="D295" s="171" t="s">
        <v>575</v>
      </c>
      <c r="E295" s="172">
        <v>217.62</v>
      </c>
      <c r="F295" s="172"/>
      <c r="G295" s="173"/>
      <c r="O295" s="167">
        <v>2</v>
      </c>
      <c r="AA295" s="145">
        <v>1</v>
      </c>
      <c r="AB295" s="145">
        <v>7</v>
      </c>
      <c r="AC295" s="145">
        <v>7</v>
      </c>
      <c r="AZ295" s="145">
        <v>2</v>
      </c>
      <c r="BA295" s="145">
        <f>IF(AZ295=1,G295,0)</f>
        <v>0</v>
      </c>
      <c r="BB295" s="145">
        <f>IF(AZ295=2,G295,0)</f>
        <v>0</v>
      </c>
      <c r="BC295" s="145">
        <f>IF(AZ295=3,G295,0)</f>
        <v>0</v>
      </c>
      <c r="BD295" s="145">
        <f>IF(AZ295=4,G295,0)</f>
        <v>0</v>
      </c>
      <c r="BE295" s="145">
        <f>IF(AZ295=5,G295,0)</f>
        <v>0</v>
      </c>
      <c r="CA295" s="174">
        <v>1</v>
      </c>
      <c r="CB295" s="174">
        <v>7</v>
      </c>
      <c r="CZ295" s="145">
        <v>0</v>
      </c>
    </row>
    <row r="296" spans="1:57" ht="12.75">
      <c r="A296" s="182"/>
      <c r="B296" s="183" t="s">
        <v>78</v>
      </c>
      <c r="C296" s="184" t="str">
        <f>CONCATENATE(B291," ",C291)</f>
        <v>784 Malby</v>
      </c>
      <c r="D296" s="185"/>
      <c r="E296" s="186"/>
      <c r="F296" s="187"/>
      <c r="G296" s="188">
        <f>SUM(G291:G295)</f>
        <v>0</v>
      </c>
      <c r="O296" s="167">
        <v>4</v>
      </c>
      <c r="BA296" s="189">
        <f>SUM(BA291:BA295)</f>
        <v>0</v>
      </c>
      <c r="BB296" s="189">
        <f>SUM(BB291:BB295)</f>
        <v>0</v>
      </c>
      <c r="BC296" s="189">
        <f>SUM(BC291:BC295)</f>
        <v>0</v>
      </c>
      <c r="BD296" s="189">
        <f>SUM(BD291:BD295)</f>
        <v>0</v>
      </c>
      <c r="BE296" s="189">
        <f>SUM(BE291:BE295)</f>
        <v>0</v>
      </c>
    </row>
    <row r="297" spans="1:15" ht="12.75">
      <c r="A297" s="160" t="s">
        <v>74</v>
      </c>
      <c r="B297" s="161" t="s">
        <v>580</v>
      </c>
      <c r="C297" s="162" t="s">
        <v>581</v>
      </c>
      <c r="D297" s="163"/>
      <c r="E297" s="164"/>
      <c r="F297" s="164"/>
      <c r="G297" s="165"/>
      <c r="H297" s="166"/>
      <c r="I297" s="166"/>
      <c r="O297" s="167">
        <v>1</v>
      </c>
    </row>
    <row r="298" spans="1:104" ht="12.75">
      <c r="A298" s="168">
        <v>211</v>
      </c>
      <c r="B298" s="169" t="s">
        <v>582</v>
      </c>
      <c r="C298" s="170" t="s">
        <v>583</v>
      </c>
      <c r="D298" s="171" t="s">
        <v>115</v>
      </c>
      <c r="E298" s="172">
        <v>1</v>
      </c>
      <c r="F298" s="172"/>
      <c r="G298" s="173">
        <f>E298*F298</f>
        <v>0</v>
      </c>
      <c r="O298" s="167">
        <v>2</v>
      </c>
      <c r="AA298" s="145">
        <v>12</v>
      </c>
      <c r="AB298" s="145">
        <v>0</v>
      </c>
      <c r="AC298" s="145">
        <v>133</v>
      </c>
      <c r="AZ298" s="145">
        <v>4</v>
      </c>
      <c r="BA298" s="145">
        <f>IF(AZ298=1,G298,0)</f>
        <v>0</v>
      </c>
      <c r="BB298" s="145">
        <f>IF(AZ298=2,G298,0)</f>
        <v>0</v>
      </c>
      <c r="BC298" s="145">
        <f>IF(AZ298=3,G298,0)</f>
        <v>0</v>
      </c>
      <c r="BD298" s="145">
        <f>IF(AZ298=4,G298,0)</f>
        <v>0</v>
      </c>
      <c r="BE298" s="145">
        <f>IF(AZ298=5,G298,0)</f>
        <v>0</v>
      </c>
      <c r="CA298" s="174">
        <v>12</v>
      </c>
      <c r="CB298" s="174">
        <v>0</v>
      </c>
      <c r="CZ298" s="145">
        <v>0</v>
      </c>
    </row>
    <row r="299" spans="1:15" ht="12.75">
      <c r="A299" s="208"/>
      <c r="B299" s="209"/>
      <c r="C299" s="260" t="s">
        <v>584</v>
      </c>
      <c r="D299" s="261"/>
      <c r="E299" s="261"/>
      <c r="F299" s="261"/>
      <c r="G299" s="262"/>
      <c r="L299" s="177" t="s">
        <v>584</v>
      </c>
      <c r="O299" s="167">
        <v>3</v>
      </c>
    </row>
    <row r="300" spans="1:15" ht="12.75">
      <c r="A300" s="175"/>
      <c r="B300" s="176"/>
      <c r="C300" s="263" t="s">
        <v>585</v>
      </c>
      <c r="D300" s="264"/>
      <c r="E300" s="264"/>
      <c r="F300" s="264"/>
      <c r="G300" s="265"/>
      <c r="L300" s="177" t="s">
        <v>585</v>
      </c>
      <c r="O300" s="167">
        <v>3</v>
      </c>
    </row>
    <row r="301" spans="1:57" ht="12.75">
      <c r="A301" s="182"/>
      <c r="B301" s="183" t="s">
        <v>78</v>
      </c>
      <c r="C301" s="184" t="str">
        <f>CONCATENATE(B297," ",C297)</f>
        <v>M21 Elektromontáže</v>
      </c>
      <c r="D301" s="185"/>
      <c r="E301" s="186"/>
      <c r="F301" s="187"/>
      <c r="G301" s="188">
        <f>SUM(G297:G300)</f>
        <v>0</v>
      </c>
      <c r="O301" s="167">
        <v>4</v>
      </c>
      <c r="BA301" s="189">
        <f>SUM(BA297:BA300)</f>
        <v>0</v>
      </c>
      <c r="BB301" s="189">
        <f>SUM(BB297:BB300)</f>
        <v>0</v>
      </c>
      <c r="BC301" s="189">
        <f>SUM(BC297:BC300)</f>
        <v>0</v>
      </c>
      <c r="BD301" s="189">
        <f>SUM(BD297:BD300)</f>
        <v>0</v>
      </c>
      <c r="BE301" s="189">
        <f>SUM(BE297:BE300)</f>
        <v>0</v>
      </c>
    </row>
    <row r="302" spans="1:15" ht="12.75">
      <c r="A302" s="160" t="s">
        <v>74</v>
      </c>
      <c r="B302" s="161" t="s">
        <v>586</v>
      </c>
      <c r="C302" s="162" t="s">
        <v>587</v>
      </c>
      <c r="D302" s="163"/>
      <c r="E302" s="164"/>
      <c r="F302" s="164"/>
      <c r="G302" s="165"/>
      <c r="H302" s="166"/>
      <c r="I302" s="166"/>
      <c r="O302" s="167">
        <v>1</v>
      </c>
    </row>
    <row r="303" spans="1:104" ht="22.5">
      <c r="A303" s="168">
        <v>212</v>
      </c>
      <c r="B303" s="169" t="s">
        <v>588</v>
      </c>
      <c r="C303" s="170" t="s">
        <v>602</v>
      </c>
      <c r="D303" s="171" t="s">
        <v>264</v>
      </c>
      <c r="E303" s="172">
        <v>1</v>
      </c>
      <c r="F303" s="172"/>
      <c r="G303" s="173">
        <f>E303*F303</f>
        <v>0</v>
      </c>
      <c r="O303" s="167">
        <v>2</v>
      </c>
      <c r="AA303" s="145">
        <v>12</v>
      </c>
      <c r="AB303" s="145">
        <v>0</v>
      </c>
      <c r="AC303" s="145">
        <v>134</v>
      </c>
      <c r="AZ303" s="145">
        <v>4</v>
      </c>
      <c r="BA303" s="145">
        <f>IF(AZ303=1,G303,0)</f>
        <v>0</v>
      </c>
      <c r="BB303" s="145">
        <f>IF(AZ303=2,G303,0)</f>
        <v>0</v>
      </c>
      <c r="BC303" s="145">
        <f>IF(AZ303=3,G303,0)</f>
        <v>0</v>
      </c>
      <c r="BD303" s="145">
        <f>IF(AZ303=4,G303,0)</f>
        <v>0</v>
      </c>
      <c r="BE303" s="145">
        <f>IF(AZ303=5,G303,0)</f>
        <v>0</v>
      </c>
      <c r="CA303" s="174">
        <v>12</v>
      </c>
      <c r="CB303" s="174">
        <v>0</v>
      </c>
      <c r="CZ303" s="145">
        <v>0</v>
      </c>
    </row>
    <row r="304" spans="1:80" ht="22.5">
      <c r="A304" s="202"/>
      <c r="B304" s="203"/>
      <c r="C304" s="204" t="s">
        <v>603</v>
      </c>
      <c r="D304" s="205" t="s">
        <v>264</v>
      </c>
      <c r="E304" s="206" t="s">
        <v>604</v>
      </c>
      <c r="F304" s="206"/>
      <c r="G304" s="207"/>
      <c r="O304" s="167"/>
      <c r="CA304" s="174"/>
      <c r="CB304" s="174"/>
    </row>
    <row r="305" spans="1:57" ht="12.75">
      <c r="A305" s="182"/>
      <c r="B305" s="183" t="s">
        <v>78</v>
      </c>
      <c r="C305" s="184" t="str">
        <f>CONCATENATE(B302," ",C302)</f>
        <v>M22 Montáž sdělovací a zabezp. techniky</v>
      </c>
      <c r="D305" s="185"/>
      <c r="E305" s="186"/>
      <c r="F305" s="187"/>
      <c r="G305" s="188">
        <f>SUM(G302:G304)</f>
        <v>0</v>
      </c>
      <c r="O305" s="167">
        <v>4</v>
      </c>
      <c r="BA305" s="189">
        <f>SUM(BA302:BA304)</f>
        <v>0</v>
      </c>
      <c r="BB305" s="189">
        <f>SUM(BB302:BB304)</f>
        <v>0</v>
      </c>
      <c r="BC305" s="189">
        <f>SUM(BC302:BC304)</f>
        <v>0</v>
      </c>
      <c r="BD305" s="189">
        <f>SUM(BD302:BD304)</f>
        <v>0</v>
      </c>
      <c r="BE305" s="189">
        <f>SUM(BE302:BE304)</f>
        <v>0</v>
      </c>
    </row>
    <row r="306" spans="1:15" ht="12.75">
      <c r="A306" s="160" t="s">
        <v>74</v>
      </c>
      <c r="B306" s="161" t="s">
        <v>589</v>
      </c>
      <c r="C306" s="162" t="s">
        <v>590</v>
      </c>
      <c r="D306" s="163"/>
      <c r="E306" s="164"/>
      <c r="F306" s="164"/>
      <c r="G306" s="165"/>
      <c r="H306" s="166"/>
      <c r="I306" s="166"/>
      <c r="O306" s="167">
        <v>1</v>
      </c>
    </row>
    <row r="307" spans="1:104" ht="12.75">
      <c r="A307" s="168">
        <v>213</v>
      </c>
      <c r="B307" s="169" t="s">
        <v>591</v>
      </c>
      <c r="C307" s="170" t="s">
        <v>592</v>
      </c>
      <c r="D307" s="171" t="s">
        <v>136</v>
      </c>
      <c r="E307" s="172">
        <v>8.40064000000115</v>
      </c>
      <c r="F307" s="172"/>
      <c r="G307" s="173"/>
      <c r="O307" s="167">
        <v>2</v>
      </c>
      <c r="AA307" s="145">
        <v>8</v>
      </c>
      <c r="AB307" s="145">
        <v>0</v>
      </c>
      <c r="AC307" s="145">
        <v>3</v>
      </c>
      <c r="AZ307" s="145">
        <v>1</v>
      </c>
      <c r="BA307" s="145">
        <f>IF(AZ307=1,G307,0)</f>
        <v>0</v>
      </c>
      <c r="BB307" s="145">
        <f>IF(AZ307=2,G307,0)</f>
        <v>0</v>
      </c>
      <c r="BC307" s="145">
        <f>IF(AZ307=3,G307,0)</f>
        <v>0</v>
      </c>
      <c r="BD307" s="145">
        <f>IF(AZ307=4,G307,0)</f>
        <v>0</v>
      </c>
      <c r="BE307" s="145">
        <f>IF(AZ307=5,G307,0)</f>
        <v>0</v>
      </c>
      <c r="CA307" s="174">
        <v>8</v>
      </c>
      <c r="CB307" s="174">
        <v>0</v>
      </c>
      <c r="CZ307" s="145">
        <v>0</v>
      </c>
    </row>
    <row r="308" spans="1:104" ht="12.75">
      <c r="A308" s="168">
        <v>214</v>
      </c>
      <c r="B308" s="169" t="s">
        <v>593</v>
      </c>
      <c r="C308" s="170" t="s">
        <v>594</v>
      </c>
      <c r="D308" s="171" t="s">
        <v>136</v>
      </c>
      <c r="E308" s="172">
        <v>117.608960000016</v>
      </c>
      <c r="F308" s="172"/>
      <c r="G308" s="173"/>
      <c r="O308" s="167">
        <v>2</v>
      </c>
      <c r="AA308" s="145">
        <v>8</v>
      </c>
      <c r="AB308" s="145">
        <v>0</v>
      </c>
      <c r="AC308" s="145">
        <v>3</v>
      </c>
      <c r="AZ308" s="145">
        <v>1</v>
      </c>
      <c r="BA308" s="145">
        <f>IF(AZ308=1,G308,0)</f>
        <v>0</v>
      </c>
      <c r="BB308" s="145">
        <f>IF(AZ308=2,G308,0)</f>
        <v>0</v>
      </c>
      <c r="BC308" s="145">
        <f>IF(AZ308=3,G308,0)</f>
        <v>0</v>
      </c>
      <c r="BD308" s="145">
        <f>IF(AZ308=4,G308,0)</f>
        <v>0</v>
      </c>
      <c r="BE308" s="145">
        <f>IF(AZ308=5,G308,0)</f>
        <v>0</v>
      </c>
      <c r="CA308" s="174">
        <v>8</v>
      </c>
      <c r="CB308" s="174">
        <v>0</v>
      </c>
      <c r="CZ308" s="145">
        <v>0</v>
      </c>
    </row>
    <row r="309" spans="1:104" ht="12.75">
      <c r="A309" s="168">
        <v>215</v>
      </c>
      <c r="B309" s="169" t="s">
        <v>595</v>
      </c>
      <c r="C309" s="170" t="s">
        <v>596</v>
      </c>
      <c r="D309" s="171" t="s">
        <v>136</v>
      </c>
      <c r="E309" s="172">
        <v>8.40064000000115</v>
      </c>
      <c r="F309" s="172"/>
      <c r="G309" s="173"/>
      <c r="O309" s="167">
        <v>2</v>
      </c>
      <c r="AA309" s="145">
        <v>8</v>
      </c>
      <c r="AB309" s="145">
        <v>0</v>
      </c>
      <c r="AC309" s="145">
        <v>3</v>
      </c>
      <c r="AZ309" s="145">
        <v>1</v>
      </c>
      <c r="BA309" s="145">
        <f>IF(AZ309=1,G309,0)</f>
        <v>0</v>
      </c>
      <c r="BB309" s="145">
        <f>IF(AZ309=2,G309,0)</f>
        <v>0</v>
      </c>
      <c r="BC309" s="145">
        <f>IF(AZ309=3,G309,0)</f>
        <v>0</v>
      </c>
      <c r="BD309" s="145">
        <f>IF(AZ309=4,G309,0)</f>
        <v>0</v>
      </c>
      <c r="BE309" s="145">
        <f>IF(AZ309=5,G309,0)</f>
        <v>0</v>
      </c>
      <c r="CA309" s="174">
        <v>8</v>
      </c>
      <c r="CB309" s="174">
        <v>0</v>
      </c>
      <c r="CZ309" s="145">
        <v>0</v>
      </c>
    </row>
    <row r="310" spans="1:104" ht="12.75">
      <c r="A310" s="168">
        <v>216</v>
      </c>
      <c r="B310" s="169" t="s">
        <v>597</v>
      </c>
      <c r="C310" s="170" t="s">
        <v>605</v>
      </c>
      <c r="D310" s="171" t="s">
        <v>136</v>
      </c>
      <c r="E310" s="172">
        <v>8.40064000000115</v>
      </c>
      <c r="F310" s="172"/>
      <c r="G310" s="173"/>
      <c r="O310" s="167">
        <v>2</v>
      </c>
      <c r="AA310" s="145">
        <v>8</v>
      </c>
      <c r="AB310" s="145">
        <v>0</v>
      </c>
      <c r="AC310" s="145">
        <v>3</v>
      </c>
      <c r="AZ310" s="145">
        <v>1</v>
      </c>
      <c r="BA310" s="145">
        <f>IF(AZ310=1,G310,0)</f>
        <v>0</v>
      </c>
      <c r="BB310" s="145">
        <f>IF(AZ310=2,G310,0)</f>
        <v>0</v>
      </c>
      <c r="BC310" s="145">
        <f>IF(AZ310=3,G310,0)</f>
        <v>0</v>
      </c>
      <c r="BD310" s="145">
        <f>IF(AZ310=4,G310,0)</f>
        <v>0</v>
      </c>
      <c r="BE310" s="145">
        <f>IF(AZ310=5,G310,0)</f>
        <v>0</v>
      </c>
      <c r="CA310" s="174">
        <v>8</v>
      </c>
      <c r="CB310" s="174">
        <v>0</v>
      </c>
      <c r="CZ310" s="145">
        <v>0</v>
      </c>
    </row>
    <row r="311" spans="1:57" ht="12.75">
      <c r="A311" s="182"/>
      <c r="B311" s="183" t="s">
        <v>78</v>
      </c>
      <c r="C311" s="184" t="str">
        <f>CONCATENATE(B306," ",C306)</f>
        <v>D96 Přesuny suti a vybouraných hmot</v>
      </c>
      <c r="D311" s="185"/>
      <c r="E311" s="186"/>
      <c r="F311" s="187"/>
      <c r="G311" s="188"/>
      <c r="O311" s="167">
        <v>4</v>
      </c>
      <c r="BA311" s="189">
        <f>SUM(BA306:BA310)</f>
        <v>0</v>
      </c>
      <c r="BB311" s="189">
        <f>SUM(BB306:BB310)</f>
        <v>0</v>
      </c>
      <c r="BC311" s="189">
        <f>SUM(BC306:BC310)</f>
        <v>0</v>
      </c>
      <c r="BD311" s="189">
        <f>SUM(BD306:BD310)</f>
        <v>0</v>
      </c>
      <c r="BE311" s="189">
        <f>SUM(BE306:BE310)</f>
        <v>0</v>
      </c>
    </row>
    <row r="312" ht="12.75">
      <c r="E312" s="145"/>
    </row>
    <row r="313" ht="12.75">
      <c r="E313" s="145"/>
    </row>
    <row r="314" ht="12.75">
      <c r="E314" s="145"/>
    </row>
    <row r="315" ht="12.75">
      <c r="E315" s="145"/>
    </row>
    <row r="316" ht="12.75">
      <c r="E316" s="145"/>
    </row>
    <row r="317" ht="12.75">
      <c r="E317" s="145"/>
    </row>
    <row r="318" ht="12.75">
      <c r="E318" s="145"/>
    </row>
    <row r="319" ht="12.75">
      <c r="E319" s="145"/>
    </row>
    <row r="320" ht="12.75">
      <c r="E320" s="145"/>
    </row>
    <row r="321" ht="12.75">
      <c r="E321" s="145"/>
    </row>
    <row r="322" ht="12.75">
      <c r="E322" s="145"/>
    </row>
    <row r="323" ht="12.75">
      <c r="E323" s="145"/>
    </row>
    <row r="324" ht="12.75">
      <c r="E324" s="145"/>
    </row>
    <row r="325" ht="12.75">
      <c r="E325" s="145"/>
    </row>
    <row r="326" ht="12.75">
      <c r="E326" s="145"/>
    </row>
    <row r="327" ht="12.75">
      <c r="E327" s="145"/>
    </row>
    <row r="328" ht="12.75">
      <c r="E328" s="145"/>
    </row>
    <row r="329" ht="12.75">
      <c r="E329" s="145"/>
    </row>
    <row r="330" ht="12.75">
      <c r="E330" s="145"/>
    </row>
    <row r="331" ht="12.75">
      <c r="E331" s="145"/>
    </row>
    <row r="332" ht="12.75">
      <c r="E332" s="145"/>
    </row>
    <row r="333" ht="12.75">
      <c r="E333" s="145"/>
    </row>
    <row r="334" ht="12.75">
      <c r="E334" s="145"/>
    </row>
    <row r="335" spans="1:7" ht="12.75">
      <c r="A335" s="190"/>
      <c r="B335" s="190"/>
      <c r="C335" s="190"/>
      <c r="D335" s="190"/>
      <c r="E335" s="190"/>
      <c r="F335" s="190"/>
      <c r="G335" s="190"/>
    </row>
    <row r="336" spans="1:7" ht="12.75">
      <c r="A336" s="190"/>
      <c r="B336" s="190"/>
      <c r="C336" s="190"/>
      <c r="D336" s="190"/>
      <c r="E336" s="190"/>
      <c r="F336" s="190"/>
      <c r="G336" s="190"/>
    </row>
    <row r="337" spans="1:7" ht="12.75">
      <c r="A337" s="190"/>
      <c r="B337" s="190"/>
      <c r="C337" s="190"/>
      <c r="D337" s="190"/>
      <c r="E337" s="190"/>
      <c r="F337" s="190"/>
      <c r="G337" s="190"/>
    </row>
    <row r="338" spans="1:7" ht="12.75">
      <c r="A338" s="190"/>
      <c r="B338" s="190"/>
      <c r="C338" s="190"/>
      <c r="D338" s="190"/>
      <c r="E338" s="190"/>
      <c r="F338" s="190"/>
      <c r="G338" s="190"/>
    </row>
    <row r="339" ht="12.75">
      <c r="E339" s="145"/>
    </row>
    <row r="340" ht="12.75">
      <c r="E340" s="145"/>
    </row>
    <row r="341" ht="12.75">
      <c r="E341" s="145"/>
    </row>
    <row r="342" ht="12.75">
      <c r="E342" s="145"/>
    </row>
    <row r="343" ht="12.75">
      <c r="E343" s="145"/>
    </row>
    <row r="344" ht="12.75">
      <c r="E344" s="145"/>
    </row>
    <row r="345" ht="12.75">
      <c r="E345" s="145"/>
    </row>
    <row r="346" ht="12.75">
      <c r="E346" s="145"/>
    </row>
    <row r="347" ht="12.75">
      <c r="E347" s="145"/>
    </row>
    <row r="348" ht="12.75">
      <c r="E348" s="145"/>
    </row>
    <row r="349" ht="12.75">
      <c r="E349" s="145"/>
    </row>
    <row r="350" ht="12.75">
      <c r="E350" s="145"/>
    </row>
    <row r="351" ht="12.75">
      <c r="E351" s="145"/>
    </row>
    <row r="352" ht="12.75">
      <c r="E352" s="145"/>
    </row>
    <row r="353" ht="12.75">
      <c r="E353" s="145"/>
    </row>
    <row r="354" ht="12.75">
      <c r="E354" s="145"/>
    </row>
    <row r="355" ht="12.75">
      <c r="E355" s="145"/>
    </row>
    <row r="356" ht="12.75">
      <c r="E356" s="145"/>
    </row>
    <row r="357" ht="12.75">
      <c r="E357" s="145"/>
    </row>
    <row r="358" ht="12.75">
      <c r="E358" s="145"/>
    </row>
    <row r="359" ht="12.75">
      <c r="E359" s="145"/>
    </row>
    <row r="360" ht="12.75">
      <c r="E360" s="145"/>
    </row>
    <row r="361" ht="12.75">
      <c r="E361" s="145"/>
    </row>
    <row r="362" ht="12.75">
      <c r="E362" s="145"/>
    </row>
    <row r="363" ht="12.75">
      <c r="E363" s="145"/>
    </row>
    <row r="364" ht="12.75">
      <c r="E364" s="145"/>
    </row>
    <row r="365" ht="12.75">
      <c r="E365" s="145"/>
    </row>
    <row r="366" ht="12.75">
      <c r="E366" s="145"/>
    </row>
    <row r="367" ht="12.75">
      <c r="E367" s="145"/>
    </row>
    <row r="368" ht="12.75">
      <c r="E368" s="145"/>
    </row>
    <row r="369" ht="12.75">
      <c r="E369" s="145"/>
    </row>
    <row r="370" spans="1:2" ht="12.75">
      <c r="A370" s="191"/>
      <c r="B370" s="191"/>
    </row>
    <row r="371" spans="1:7" ht="12.75">
      <c r="A371" s="190"/>
      <c r="B371" s="190"/>
      <c r="C371" s="193"/>
      <c r="D371" s="193"/>
      <c r="E371" s="194"/>
      <c r="F371" s="193"/>
      <c r="G371" s="195"/>
    </row>
    <row r="372" spans="1:7" ht="12.75">
      <c r="A372" s="196"/>
      <c r="B372" s="196"/>
      <c r="C372" s="190"/>
      <c r="D372" s="190"/>
      <c r="E372" s="197"/>
      <c r="F372" s="190"/>
      <c r="G372" s="190"/>
    </row>
    <row r="373" spans="1:7" ht="12.75">
      <c r="A373" s="190"/>
      <c r="B373" s="190"/>
      <c r="C373" s="190"/>
      <c r="D373" s="190"/>
      <c r="E373" s="197"/>
      <c r="F373" s="190"/>
      <c r="G373" s="190"/>
    </row>
    <row r="374" spans="1:7" ht="12.75">
      <c r="A374" s="190"/>
      <c r="B374" s="190"/>
      <c r="C374" s="190"/>
      <c r="D374" s="190"/>
      <c r="E374" s="197"/>
      <c r="F374" s="190"/>
      <c r="G374" s="190"/>
    </row>
    <row r="375" spans="1:7" ht="12.75">
      <c r="A375" s="190"/>
      <c r="B375" s="190"/>
      <c r="C375" s="190"/>
      <c r="D375" s="190"/>
      <c r="E375" s="197"/>
      <c r="F375" s="190"/>
      <c r="G375" s="190"/>
    </row>
    <row r="376" spans="1:7" ht="12.75">
      <c r="A376" s="190"/>
      <c r="B376" s="190"/>
      <c r="C376" s="190"/>
      <c r="D376" s="190"/>
      <c r="E376" s="197"/>
      <c r="F376" s="190"/>
      <c r="G376" s="190"/>
    </row>
    <row r="377" spans="1:7" ht="12.75">
      <c r="A377" s="190"/>
      <c r="B377" s="190"/>
      <c r="C377" s="190"/>
      <c r="D377" s="190"/>
      <c r="E377" s="197"/>
      <c r="F377" s="190"/>
      <c r="G377" s="190"/>
    </row>
    <row r="378" spans="1:7" ht="12.75">
      <c r="A378" s="190"/>
      <c r="B378" s="190"/>
      <c r="C378" s="190"/>
      <c r="D378" s="190"/>
      <c r="E378" s="197"/>
      <c r="F378" s="190"/>
      <c r="G378" s="190"/>
    </row>
    <row r="379" spans="1:7" ht="12.75">
      <c r="A379" s="190"/>
      <c r="B379" s="190"/>
      <c r="C379" s="190"/>
      <c r="D379" s="190"/>
      <c r="E379" s="197"/>
      <c r="F379" s="190"/>
      <c r="G379" s="190"/>
    </row>
    <row r="380" spans="1:7" ht="12.75">
      <c r="A380" s="190"/>
      <c r="B380" s="190"/>
      <c r="C380" s="190"/>
      <c r="D380" s="190"/>
      <c r="E380" s="197"/>
      <c r="F380" s="190"/>
      <c r="G380" s="190"/>
    </row>
    <row r="381" spans="1:7" ht="12.75">
      <c r="A381" s="190"/>
      <c r="B381" s="190"/>
      <c r="C381" s="190"/>
      <c r="D381" s="190"/>
      <c r="E381" s="197"/>
      <c r="F381" s="190"/>
      <c r="G381" s="190"/>
    </row>
    <row r="382" spans="1:7" ht="12.75">
      <c r="A382" s="190"/>
      <c r="B382" s="190"/>
      <c r="C382" s="190"/>
      <c r="D382" s="190"/>
      <c r="E382" s="197"/>
      <c r="F382" s="190"/>
      <c r="G382" s="190"/>
    </row>
    <row r="383" spans="1:7" ht="12.75">
      <c r="A383" s="190"/>
      <c r="B383" s="190"/>
      <c r="C383" s="190"/>
      <c r="D383" s="190"/>
      <c r="E383" s="197"/>
      <c r="F383" s="190"/>
      <c r="G383" s="190"/>
    </row>
    <row r="384" spans="1:7" ht="12.75">
      <c r="A384" s="190"/>
      <c r="B384" s="190"/>
      <c r="C384" s="190"/>
      <c r="D384" s="190"/>
      <c r="E384" s="197"/>
      <c r="F384" s="190"/>
      <c r="G384" s="190"/>
    </row>
  </sheetData>
  <sheetProtection/>
  <mergeCells count="52">
    <mergeCell ref="C284:D284"/>
    <mergeCell ref="C286:D286"/>
    <mergeCell ref="C287:D287"/>
    <mergeCell ref="C289:D289"/>
    <mergeCell ref="C293:D293"/>
    <mergeCell ref="C299:G299"/>
    <mergeCell ref="C300:G300"/>
    <mergeCell ref="C221:G221"/>
    <mergeCell ref="C222:G222"/>
    <mergeCell ref="C230:G230"/>
    <mergeCell ref="C243:G243"/>
    <mergeCell ref="C128:D128"/>
    <mergeCell ref="C283:D283"/>
    <mergeCell ref="C199:G199"/>
    <mergeCell ref="C201:D201"/>
    <mergeCell ref="C202:D202"/>
    <mergeCell ref="C204:D204"/>
    <mergeCell ref="C244:G244"/>
    <mergeCell ref="C245:G245"/>
    <mergeCell ref="C246:G246"/>
    <mergeCell ref="C206:D206"/>
    <mergeCell ref="C53:D53"/>
    <mergeCell ref="C57:D57"/>
    <mergeCell ref="C84:D84"/>
    <mergeCell ref="C124:D124"/>
    <mergeCell ref="C198:G198"/>
    <mergeCell ref="C181:D181"/>
    <mergeCell ref="C188:D188"/>
    <mergeCell ref="C189:D189"/>
    <mergeCell ref="C191:G191"/>
    <mergeCell ref="C192:G192"/>
    <mergeCell ref="C193:G193"/>
    <mergeCell ref="C129:D129"/>
    <mergeCell ref="C194:G194"/>
    <mergeCell ref="C196:G196"/>
    <mergeCell ref="C197:G197"/>
    <mergeCell ref="C49:D49"/>
    <mergeCell ref="C50:D50"/>
    <mergeCell ref="C52:D52"/>
    <mergeCell ref="C29:D29"/>
    <mergeCell ref="C31:D31"/>
    <mergeCell ref="C42:D42"/>
    <mergeCell ref="C43:D43"/>
    <mergeCell ref="C45:D45"/>
    <mergeCell ref="C46:D46"/>
    <mergeCell ref="C48:D48"/>
    <mergeCell ref="C10:D10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Bořek</dc:creator>
  <cp:keywords/>
  <dc:description/>
  <cp:lastModifiedBy>Jan Pešák</cp:lastModifiedBy>
  <cp:lastPrinted>2015-05-27T07:32:37Z</cp:lastPrinted>
  <dcterms:created xsi:type="dcterms:W3CDTF">2015-02-04T10:13:05Z</dcterms:created>
  <dcterms:modified xsi:type="dcterms:W3CDTF">2015-05-28T10:11:42Z</dcterms:modified>
  <cp:category/>
  <cp:version/>
  <cp:contentType/>
  <cp:contentStatus/>
</cp:coreProperties>
</file>